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workbookProtection workbookAlgorithmName="SHA-512" workbookHashValue="XP+LfAZqOipgIpiazjIng1U1b/viDtjPoe9HqHx/onJN3uei00CZjX6xvMVIxfxP1vO0K35Ojv88njt3AgsmAg==" workbookSaltValue="3r9/7DDEddDopv0QJd13sw==" workbookSpinCount="100000" lockStructure="1"/>
  <bookViews>
    <workbookView xWindow="120" yWindow="15" windowWidth="10245" windowHeight="8040" tabRatio="854" firstSheet="2" activeTab="2"/>
  </bookViews>
  <sheets>
    <sheet name="ubicacion (2)" sheetId="66" state="hidden" r:id="rId1"/>
    <sheet name="Códigos Portada" sheetId="27" state="hidden" r:id="rId2"/>
    <sheet name="Portada" sheetId="54" r:id="rId3"/>
    <sheet name="CUADRO 1" sheetId="40" r:id="rId4"/>
    <sheet name="CUADRO 2" sheetId="41" r:id="rId5"/>
    <sheet name="CUADRO 3" sheetId="42" r:id="rId6"/>
    <sheet name="CUADRO 4" sheetId="60" r:id="rId7"/>
    <sheet name="CUADRO 5" sheetId="45" r:id="rId8"/>
    <sheet name="CUADRO 6" sheetId="46" r:id="rId9"/>
    <sheet name="CUADRO 7" sheetId="48" r:id="rId10"/>
    <sheet name="CUADRO 8" sheetId="69" r:id="rId11"/>
    <sheet name="CUADRO 9_1" sheetId="70" r:id="rId12"/>
    <sheet name="CUADRO 9_2" sheetId="71" r:id="rId13"/>
  </sheets>
  <definedNames>
    <definedName name="_xlnm._FilterDatabase" localSheetId="1" hidden="1">'Códigos Portada'!$A$2:$S$56</definedName>
    <definedName name="_xlnm._FilterDatabase" localSheetId="0" hidden="1">'ubicacion (2)'!$A$1:$F$1</definedName>
    <definedName name="_xlnm.Print_Area" localSheetId="3">'CUADRO 1'!$B$1:$T$31</definedName>
    <definedName name="_xlnm.Print_Area" localSheetId="4">'CUADRO 2'!$B$1:$T$29</definedName>
    <definedName name="_xlnm.Print_Area" localSheetId="5">'CUADRO 3'!$B$1:$T$28</definedName>
    <definedName name="_xlnm.Print_Area" localSheetId="6">'CUADRO 4'!$B$1:$T$14</definedName>
    <definedName name="_xlnm.Print_Area" localSheetId="7">'CUADRO 5'!$B$1:$T$25</definedName>
    <definedName name="_xlnm.Print_Area" localSheetId="8">'CUADRO 6'!$B$1:$U$28</definedName>
    <definedName name="_xlnm.Print_Area" localSheetId="9">'CUADRO 7'!$B$1:$U$32</definedName>
    <definedName name="_xlnm.Print_Area" localSheetId="10">'CUADRO 8'!$B$1:$H$26</definedName>
    <definedName name="_xlnm.Print_Area" localSheetId="11">'CUADRO 9_1'!$A$1:$I$44</definedName>
    <definedName name="_xlnm.Print_Area" localSheetId="12">'CUADRO 9_2'!$A$1:$J$37</definedName>
    <definedName name="_xlnm.Print_Area" localSheetId="2">Portada!$A$1:$O$32</definedName>
    <definedName name="datos">'Códigos Portada'!$A$3:$S$56</definedName>
    <definedName name="Final" localSheetId="10">('CUADRO 8'!A1048566+'CUADRO 8'!A1048567+'CUADRO 8'!A1048569)-('CUADRO 8'!A1048571+'CUADRO 8'!A1048573+'CUADRO 8'!A1048575)</definedName>
    <definedName name="OLE_LINK2" localSheetId="10">'CUADRO 8'!$B$4</definedName>
    <definedName name="prov">'ubicacion (2)'!$A$2:$B$488</definedName>
    <definedName name="prov1">'ubicacion (2)'!$E$2:$F$488</definedName>
    <definedName name="sino">'CUADRO 9_1'!$J$2:$J$3</definedName>
  </definedNames>
  <calcPr calcId="152511"/>
</workbook>
</file>

<file path=xl/calcChain.xml><?xml version="1.0" encoding="utf-8"?>
<calcChain xmlns="http://schemas.openxmlformats.org/spreadsheetml/2006/main">
  <c r="E38" i="70" l="1"/>
  <c r="E37" i="70"/>
  <c r="G36" i="70"/>
  <c r="F36" i="70"/>
  <c r="E36" i="70" s="1"/>
  <c r="E27" i="70"/>
  <c r="E26" i="70"/>
  <c r="E25" i="70"/>
  <c r="E24" i="70"/>
  <c r="G20" i="70"/>
  <c r="G19" i="70"/>
  <c r="G18" i="70"/>
  <c r="G17" i="70"/>
  <c r="G16" i="70"/>
  <c r="G15" i="70"/>
  <c r="G14" i="70"/>
  <c r="S20" i="46" l="1"/>
  <c r="P20" i="46"/>
  <c r="M20" i="46"/>
  <c r="J20" i="46"/>
  <c r="G20" i="46"/>
  <c r="F20" i="46"/>
  <c r="E20" i="46"/>
  <c r="D20" i="46" s="1"/>
  <c r="D27" i="48" l="1"/>
  <c r="C27" i="48"/>
  <c r="D26" i="48"/>
  <c r="C26" i="48"/>
  <c r="D25" i="48"/>
  <c r="C25" i="48"/>
  <c r="D24" i="48"/>
  <c r="C24" i="48"/>
  <c r="D23" i="48"/>
  <c r="C23" i="48"/>
  <c r="D22" i="48"/>
  <c r="C22" i="48"/>
  <c r="D21" i="48"/>
  <c r="C21" i="48"/>
  <c r="D20" i="48"/>
  <c r="D19" i="48" s="1"/>
  <c r="C20" i="48"/>
  <c r="C19" i="48" s="1"/>
  <c r="P19" i="48"/>
  <c r="O19" i="48"/>
  <c r="N19" i="48"/>
  <c r="M19" i="48"/>
  <c r="L19" i="48"/>
  <c r="K19" i="48"/>
  <c r="J19" i="48"/>
  <c r="I19" i="48"/>
  <c r="H19" i="48"/>
  <c r="G19" i="48"/>
  <c r="F19" i="48"/>
  <c r="E19" i="48"/>
  <c r="C14" i="48"/>
  <c r="C13" i="48"/>
  <c r="C12" i="48"/>
  <c r="C11" i="48"/>
  <c r="C10" i="48"/>
  <c r="C9" i="48"/>
  <c r="C8" i="48"/>
  <c r="C7" i="48"/>
  <c r="M6" i="48"/>
  <c r="K6" i="48"/>
  <c r="I6" i="48"/>
  <c r="G6" i="48"/>
  <c r="E6" i="48"/>
  <c r="C6" i="48" s="1"/>
  <c r="R18" i="42" l="1"/>
  <c r="O18" i="42"/>
  <c r="R19" i="41"/>
  <c r="O19" i="41"/>
  <c r="R20" i="45" l="1"/>
  <c r="O20" i="45"/>
  <c r="L20" i="45"/>
  <c r="I20" i="45"/>
  <c r="F20" i="45"/>
  <c r="E20" i="45"/>
  <c r="D20" i="45"/>
  <c r="C20" i="45"/>
  <c r="R19" i="45"/>
  <c r="O19" i="45"/>
  <c r="E19" i="45"/>
  <c r="D19" i="45"/>
  <c r="C19" i="45" s="1"/>
  <c r="R18" i="45"/>
  <c r="O18" i="45"/>
  <c r="E18" i="45"/>
  <c r="D18" i="45"/>
  <c r="C18" i="45" s="1"/>
  <c r="R17" i="45"/>
  <c r="O17" i="45"/>
  <c r="L17" i="45"/>
  <c r="I17" i="45"/>
  <c r="F17" i="45"/>
  <c r="E17" i="45"/>
  <c r="D17" i="45"/>
  <c r="C17" i="45" s="1"/>
  <c r="R16" i="45"/>
  <c r="O16" i="45"/>
  <c r="E16" i="45"/>
  <c r="D16" i="45"/>
  <c r="C16" i="45"/>
  <c r="R15" i="45"/>
  <c r="O15" i="45"/>
  <c r="L15" i="45"/>
  <c r="I15" i="45"/>
  <c r="F15" i="45"/>
  <c r="E15" i="45"/>
  <c r="D15" i="45"/>
  <c r="C15" i="45"/>
  <c r="R14" i="45"/>
  <c r="O14" i="45"/>
  <c r="E14" i="45"/>
  <c r="D14" i="45"/>
  <c r="C14" i="45"/>
  <c r="R13" i="45"/>
  <c r="O13" i="45"/>
  <c r="L13" i="45"/>
  <c r="I13" i="45"/>
  <c r="F13" i="45"/>
  <c r="E13" i="45"/>
  <c r="D13" i="45"/>
  <c r="C13" i="45"/>
  <c r="I12" i="45"/>
  <c r="F12" i="45"/>
  <c r="E12" i="45"/>
  <c r="D12" i="45"/>
  <c r="C12" i="45" s="1"/>
  <c r="R11" i="45"/>
  <c r="O11" i="45"/>
  <c r="L11" i="45"/>
  <c r="I11" i="45"/>
  <c r="F11" i="45"/>
  <c r="E11" i="45"/>
  <c r="D11" i="45"/>
  <c r="C11" i="45" s="1"/>
  <c r="R10" i="45"/>
  <c r="O10" i="45"/>
  <c r="L10" i="45"/>
  <c r="I10" i="45"/>
  <c r="F10" i="45"/>
  <c r="E10" i="45"/>
  <c r="D10" i="45"/>
  <c r="C10" i="45" s="1"/>
  <c r="R9" i="45"/>
  <c r="O9" i="45"/>
  <c r="L9" i="45"/>
  <c r="I9" i="45"/>
  <c r="F9" i="45"/>
  <c r="E9" i="45"/>
  <c r="D9" i="45"/>
  <c r="C9" i="45" s="1"/>
  <c r="R8" i="45"/>
  <c r="O8" i="45"/>
  <c r="L8" i="45"/>
  <c r="I8" i="45"/>
  <c r="F8" i="45"/>
  <c r="E8" i="45"/>
  <c r="D8" i="45"/>
  <c r="C8" i="45" s="1"/>
  <c r="R7" i="45"/>
  <c r="O7" i="45"/>
  <c r="L7" i="45"/>
  <c r="I7" i="45"/>
  <c r="F7" i="45"/>
  <c r="E7" i="45"/>
  <c r="D7" i="45"/>
  <c r="C7" i="45" s="1"/>
  <c r="G16" i="46" l="1"/>
  <c r="J16" i="46"/>
  <c r="M16" i="46"/>
  <c r="P16" i="46"/>
  <c r="S16" i="46"/>
  <c r="I3" i="27" l="1"/>
  <c r="F21" i="46" l="1"/>
  <c r="E21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1" i="46"/>
  <c r="E11" i="46"/>
  <c r="F10" i="46"/>
  <c r="E10" i="46"/>
  <c r="F9" i="46"/>
  <c r="E9" i="46"/>
  <c r="F8" i="46"/>
  <c r="E8" i="46"/>
  <c r="E8" i="60"/>
  <c r="D8" i="60"/>
  <c r="E7" i="60"/>
  <c r="D7" i="60"/>
  <c r="E6" i="60"/>
  <c r="D6" i="60"/>
  <c r="E20" i="42" l="1"/>
  <c r="D20" i="42"/>
  <c r="E19" i="42"/>
  <c r="D19" i="42"/>
  <c r="E18" i="42"/>
  <c r="D18" i="42"/>
  <c r="E17" i="42"/>
  <c r="D17" i="42"/>
  <c r="E16" i="42"/>
  <c r="D16" i="42"/>
  <c r="E15" i="42"/>
  <c r="D15" i="42"/>
  <c r="E14" i="42"/>
  <c r="D14" i="42"/>
  <c r="E13" i="42"/>
  <c r="D13" i="42"/>
  <c r="E12" i="42"/>
  <c r="D12" i="42"/>
  <c r="E11" i="42"/>
  <c r="D11" i="42"/>
  <c r="E10" i="42"/>
  <c r="D10" i="42"/>
  <c r="E9" i="42"/>
  <c r="D9" i="42"/>
  <c r="E8" i="42"/>
  <c r="D8" i="42"/>
  <c r="E7" i="42"/>
  <c r="D7" i="42"/>
  <c r="F16" i="42"/>
  <c r="I16" i="42"/>
  <c r="L16" i="42"/>
  <c r="O16" i="42"/>
  <c r="R16" i="42"/>
  <c r="D7" i="41"/>
  <c r="E20" i="41"/>
  <c r="D20" i="41"/>
  <c r="E19" i="41"/>
  <c r="D19" i="41"/>
  <c r="E18" i="41"/>
  <c r="D18" i="41"/>
  <c r="E17" i="41"/>
  <c r="D17" i="41"/>
  <c r="E16" i="41"/>
  <c r="D16" i="41"/>
  <c r="E15" i="41"/>
  <c r="D15" i="41"/>
  <c r="E14" i="41"/>
  <c r="D14" i="41"/>
  <c r="E13" i="41"/>
  <c r="D13" i="41"/>
  <c r="E12" i="41"/>
  <c r="D12" i="41"/>
  <c r="E11" i="41"/>
  <c r="D11" i="41"/>
  <c r="E10" i="41"/>
  <c r="D10" i="41"/>
  <c r="E9" i="41"/>
  <c r="D9" i="41"/>
  <c r="E8" i="41"/>
  <c r="D8" i="41"/>
  <c r="E7" i="41"/>
  <c r="C16" i="42" l="1"/>
  <c r="E20" i="40" l="1"/>
  <c r="D20" i="40"/>
  <c r="E19" i="40"/>
  <c r="D19" i="40"/>
  <c r="E16" i="40"/>
  <c r="D16" i="40"/>
  <c r="E14" i="40"/>
  <c r="D14" i="40"/>
  <c r="E12" i="40"/>
  <c r="D12" i="40"/>
  <c r="E10" i="40"/>
  <c r="D10" i="40"/>
  <c r="E8" i="40"/>
  <c r="D8" i="40"/>
  <c r="E7" i="40"/>
  <c r="D7" i="40"/>
  <c r="J25" i="71" l="1"/>
  <c r="J7" i="71" s="1"/>
  <c r="I25" i="71"/>
  <c r="I7" i="71" s="1"/>
  <c r="H25" i="71"/>
  <c r="H7" i="71" s="1"/>
  <c r="G25" i="71"/>
  <c r="G7" i="71" s="1"/>
  <c r="F25" i="71"/>
  <c r="F7" i="71" s="1"/>
  <c r="C20" i="69"/>
  <c r="C19" i="69"/>
  <c r="H18" i="69"/>
  <c r="G18" i="69"/>
  <c r="F18" i="69"/>
  <c r="E18" i="69"/>
  <c r="D18" i="69"/>
  <c r="C17" i="69"/>
  <c r="C16" i="69"/>
  <c r="C15" i="69"/>
  <c r="H14" i="69"/>
  <c r="G14" i="69"/>
  <c r="G9" i="69" s="1"/>
  <c r="F14" i="69"/>
  <c r="F9" i="69" s="1"/>
  <c r="E14" i="69"/>
  <c r="E9" i="69" s="1"/>
  <c r="D14" i="69"/>
  <c r="C13" i="69"/>
  <c r="C12" i="69"/>
  <c r="C11" i="69"/>
  <c r="C10" i="69"/>
  <c r="H9" i="69"/>
  <c r="C8" i="69"/>
  <c r="C7" i="69"/>
  <c r="C6" i="69"/>
  <c r="H5" i="69"/>
  <c r="G5" i="69"/>
  <c r="F5" i="69"/>
  <c r="E5" i="69"/>
  <c r="D5" i="69"/>
  <c r="C18" i="69" l="1"/>
  <c r="C14" i="69"/>
  <c r="D9" i="69"/>
  <c r="C9" i="69" s="1"/>
  <c r="C5" i="69"/>
  <c r="S21" i="46"/>
  <c r="P21" i="46"/>
  <c r="M21" i="46"/>
  <c r="J21" i="46"/>
  <c r="G21" i="46"/>
  <c r="D21" i="46"/>
  <c r="S19" i="46"/>
  <c r="P19" i="46"/>
  <c r="M19" i="46"/>
  <c r="J19" i="46"/>
  <c r="G19" i="46"/>
  <c r="D19" i="46"/>
  <c r="S18" i="46"/>
  <c r="P18" i="46"/>
  <c r="M18" i="46"/>
  <c r="J18" i="46"/>
  <c r="G18" i="46"/>
  <c r="S17" i="46"/>
  <c r="P17" i="46"/>
  <c r="M17" i="46"/>
  <c r="J17" i="46"/>
  <c r="G17" i="46"/>
  <c r="S15" i="46"/>
  <c r="P15" i="46"/>
  <c r="M15" i="46"/>
  <c r="J15" i="46"/>
  <c r="G15" i="46"/>
  <c r="S14" i="46"/>
  <c r="P14" i="46"/>
  <c r="M14" i="46"/>
  <c r="J14" i="46"/>
  <c r="G14" i="46"/>
  <c r="D14" i="46"/>
  <c r="S13" i="46"/>
  <c r="P13" i="46"/>
  <c r="M13" i="46"/>
  <c r="J13" i="46"/>
  <c r="G13" i="46"/>
  <c r="D13" i="46"/>
  <c r="U12" i="46"/>
  <c r="T12" i="46"/>
  <c r="S12" i="46" s="1"/>
  <c r="R12" i="46"/>
  <c r="Q12" i="46"/>
  <c r="O12" i="46"/>
  <c r="N12" i="46"/>
  <c r="L12" i="46"/>
  <c r="K12" i="46"/>
  <c r="I12" i="46"/>
  <c r="H12" i="46"/>
  <c r="S11" i="46"/>
  <c r="P11" i="46"/>
  <c r="M11" i="46"/>
  <c r="J11" i="46"/>
  <c r="G11" i="46"/>
  <c r="D11" i="46"/>
  <c r="S10" i="46"/>
  <c r="P10" i="46"/>
  <c r="M10" i="46"/>
  <c r="J10" i="46"/>
  <c r="G10" i="46"/>
  <c r="D10" i="46"/>
  <c r="S9" i="46"/>
  <c r="P9" i="46"/>
  <c r="M9" i="46"/>
  <c r="J9" i="46"/>
  <c r="G9" i="46"/>
  <c r="D9" i="46"/>
  <c r="S8" i="46"/>
  <c r="P8" i="46"/>
  <c r="M8" i="46"/>
  <c r="J8" i="46"/>
  <c r="G8" i="46"/>
  <c r="U7" i="46"/>
  <c r="T7" i="46"/>
  <c r="R7" i="46"/>
  <c r="P7" i="46" s="1"/>
  <c r="Q7" i="46"/>
  <c r="O7" i="46"/>
  <c r="N7" i="46"/>
  <c r="L7" i="46"/>
  <c r="K7" i="46"/>
  <c r="J7" i="46" s="1"/>
  <c r="I7" i="46"/>
  <c r="H7" i="46"/>
  <c r="F7" i="46" l="1"/>
  <c r="G7" i="46"/>
  <c r="E7" i="46"/>
  <c r="D7" i="46" s="1"/>
  <c r="J12" i="46"/>
  <c r="S7" i="46"/>
  <c r="P12" i="46"/>
  <c r="M12" i="46"/>
  <c r="E12" i="46"/>
  <c r="D12" i="46" s="1"/>
  <c r="G12" i="46"/>
  <c r="F12" i="46"/>
  <c r="D17" i="46"/>
  <c r="D8" i="46"/>
  <c r="D16" i="46"/>
  <c r="M7" i="46"/>
  <c r="D15" i="46"/>
  <c r="D18" i="46"/>
  <c r="I36" i="27" l="1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32" i="27"/>
  <c r="I33" i="27"/>
  <c r="I34" i="27"/>
  <c r="I35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L18" i="42" l="1"/>
  <c r="I18" i="42"/>
  <c r="F18" i="42"/>
  <c r="C10" i="42"/>
  <c r="C19" i="41"/>
  <c r="C18" i="41"/>
  <c r="L19" i="41"/>
  <c r="I19" i="41"/>
  <c r="F19" i="41"/>
  <c r="L18" i="41"/>
  <c r="I18" i="41"/>
  <c r="F18" i="41"/>
  <c r="R16" i="41"/>
  <c r="O16" i="41"/>
  <c r="C8" i="42" l="1"/>
  <c r="C11" i="42"/>
  <c r="C9" i="42"/>
  <c r="C14" i="42"/>
  <c r="C20" i="42"/>
  <c r="C13" i="42"/>
  <c r="C12" i="42"/>
  <c r="C20" i="41"/>
  <c r="C17" i="41"/>
  <c r="C19" i="42"/>
  <c r="C15" i="42"/>
  <c r="C17" i="42"/>
  <c r="C16" i="41"/>
  <c r="C18" i="42"/>
  <c r="N13" i="54" l="1"/>
  <c r="L13" i="54" s="1"/>
  <c r="N14" i="54" l="1"/>
  <c r="L14" i="54" s="1"/>
  <c r="F10" i="54"/>
  <c r="C10" i="54"/>
  <c r="C17" i="54"/>
  <c r="L10" i="54"/>
  <c r="I4" i="27" l="1"/>
  <c r="R13" i="42" l="1"/>
  <c r="O13" i="42"/>
  <c r="R12" i="42"/>
  <c r="O12" i="42"/>
  <c r="R11" i="42"/>
  <c r="O11" i="42"/>
  <c r="L10" i="42"/>
  <c r="I10" i="42"/>
  <c r="F10" i="42"/>
  <c r="R9" i="42"/>
  <c r="O9" i="42"/>
  <c r="L9" i="42"/>
  <c r="I9" i="42"/>
  <c r="F9" i="42"/>
  <c r="R15" i="41" l="1"/>
  <c r="O15" i="41"/>
  <c r="L15" i="41"/>
  <c r="I15" i="41"/>
  <c r="F15" i="41"/>
  <c r="R14" i="41"/>
  <c r="O14" i="41"/>
  <c r="L14" i="41"/>
  <c r="I14" i="41"/>
  <c r="F14" i="41"/>
  <c r="R13" i="41"/>
  <c r="O13" i="41"/>
  <c r="R12" i="41"/>
  <c r="O12" i="41"/>
  <c r="R11" i="41"/>
  <c r="O11" i="41"/>
  <c r="L10" i="41"/>
  <c r="I10" i="41"/>
  <c r="F10" i="41"/>
  <c r="R9" i="41"/>
  <c r="O9" i="41"/>
  <c r="L9" i="41"/>
  <c r="I9" i="41"/>
  <c r="F9" i="41"/>
  <c r="R8" i="41"/>
  <c r="O8" i="41"/>
  <c r="L8" i="41"/>
  <c r="I8" i="41"/>
  <c r="F8" i="41"/>
  <c r="C14" i="41" l="1"/>
  <c r="C13" i="41"/>
  <c r="C12" i="41"/>
  <c r="C8" i="41"/>
  <c r="C15" i="41"/>
  <c r="C9" i="41"/>
  <c r="C11" i="41"/>
  <c r="C10" i="41"/>
  <c r="H12" i="54" l="1"/>
  <c r="C12" i="54" s="1"/>
  <c r="G12" i="54" s="1"/>
  <c r="O18" i="41" l="1"/>
  <c r="R18" i="41"/>
  <c r="F20" i="41"/>
  <c r="I20" i="41"/>
  <c r="L20" i="41"/>
  <c r="O20" i="41"/>
  <c r="R20" i="41"/>
  <c r="F16" i="41"/>
  <c r="I16" i="41"/>
  <c r="L16" i="41"/>
  <c r="F17" i="41"/>
  <c r="I17" i="41"/>
  <c r="L17" i="41"/>
  <c r="O17" i="41"/>
  <c r="R17" i="41"/>
  <c r="R8" i="60" l="1"/>
  <c r="O8" i="60"/>
  <c r="L8" i="60"/>
  <c r="I8" i="60"/>
  <c r="F8" i="60"/>
  <c r="R7" i="60"/>
  <c r="O7" i="60"/>
  <c r="L7" i="60"/>
  <c r="I7" i="60"/>
  <c r="F7" i="60"/>
  <c r="R6" i="60"/>
  <c r="O6" i="60"/>
  <c r="L6" i="60"/>
  <c r="I6" i="60"/>
  <c r="F6" i="60"/>
  <c r="C7" i="60" l="1"/>
  <c r="C6" i="60"/>
  <c r="C8" i="60"/>
  <c r="R20" i="42" l="1"/>
  <c r="R19" i="42"/>
  <c r="R17" i="42"/>
  <c r="R15" i="42"/>
  <c r="R14" i="42"/>
  <c r="R8" i="42"/>
  <c r="R7" i="42"/>
  <c r="O20" i="42"/>
  <c r="O19" i="42"/>
  <c r="O17" i="42"/>
  <c r="O15" i="42"/>
  <c r="O14" i="42"/>
  <c r="O8" i="42"/>
  <c r="O7" i="42"/>
  <c r="L20" i="42"/>
  <c r="L19" i="42"/>
  <c r="L17" i="42"/>
  <c r="L15" i="42"/>
  <c r="L14" i="42"/>
  <c r="L8" i="42"/>
  <c r="L7" i="42"/>
  <c r="I20" i="42"/>
  <c r="I19" i="42"/>
  <c r="I17" i="42"/>
  <c r="I15" i="42"/>
  <c r="I14" i="42"/>
  <c r="I8" i="42"/>
  <c r="I7" i="42"/>
  <c r="F14" i="42"/>
  <c r="F15" i="42"/>
  <c r="F17" i="42"/>
  <c r="F19" i="42"/>
  <c r="F20" i="42"/>
  <c r="F8" i="42"/>
  <c r="I14" i="54" l="1"/>
  <c r="C14" i="54"/>
  <c r="F8" i="54"/>
  <c r="L2" i="54"/>
  <c r="F7" i="42" l="1"/>
  <c r="R7" i="41"/>
  <c r="O7" i="41"/>
  <c r="L7" i="41"/>
  <c r="I7" i="41"/>
  <c r="F7" i="41"/>
  <c r="R20" i="40"/>
  <c r="O20" i="40"/>
  <c r="L20" i="40"/>
  <c r="I20" i="40"/>
  <c r="F20" i="40"/>
  <c r="R19" i="40"/>
  <c r="O19" i="40"/>
  <c r="L19" i="40"/>
  <c r="I19" i="40"/>
  <c r="F19" i="40"/>
  <c r="T18" i="40"/>
  <c r="T21" i="40" s="1"/>
  <c r="S18" i="40"/>
  <c r="S21" i="40" s="1"/>
  <c r="Q18" i="40"/>
  <c r="Q21" i="40" s="1"/>
  <c r="P18" i="40"/>
  <c r="P21" i="40" s="1"/>
  <c r="N18" i="40"/>
  <c r="N21" i="40" s="1"/>
  <c r="M18" i="40"/>
  <c r="M21" i="40" s="1"/>
  <c r="K18" i="40"/>
  <c r="K21" i="40" s="1"/>
  <c r="J18" i="40"/>
  <c r="J21" i="40" s="1"/>
  <c r="H18" i="40"/>
  <c r="H21" i="40" s="1"/>
  <c r="G18" i="40"/>
  <c r="G21" i="40" s="1"/>
  <c r="R16" i="40"/>
  <c r="O16" i="40"/>
  <c r="L16" i="40"/>
  <c r="I16" i="40"/>
  <c r="F16" i="40"/>
  <c r="R14" i="40"/>
  <c r="O14" i="40"/>
  <c r="L14" i="40"/>
  <c r="I14" i="40"/>
  <c r="F14" i="40"/>
  <c r="R12" i="40"/>
  <c r="O12" i="40"/>
  <c r="L12" i="40"/>
  <c r="I12" i="40"/>
  <c r="F12" i="40"/>
  <c r="R10" i="40"/>
  <c r="O10" i="40"/>
  <c r="L10" i="40"/>
  <c r="I10" i="40"/>
  <c r="F10" i="40"/>
  <c r="R8" i="40"/>
  <c r="O8" i="40"/>
  <c r="L8" i="40"/>
  <c r="I8" i="40"/>
  <c r="F8" i="40"/>
  <c r="R7" i="40"/>
  <c r="O7" i="40"/>
  <c r="L7" i="40"/>
  <c r="I7" i="40"/>
  <c r="F7" i="40"/>
  <c r="F22" i="40" l="1"/>
  <c r="T21" i="42"/>
  <c r="P21" i="42"/>
  <c r="K21" i="42"/>
  <c r="Q21" i="42"/>
  <c r="H21" i="42"/>
  <c r="N21" i="42"/>
  <c r="J21" i="42"/>
  <c r="G21" i="42"/>
  <c r="M21" i="42"/>
  <c r="S21" i="42"/>
  <c r="C7" i="41"/>
  <c r="C8" i="40"/>
  <c r="C7" i="42"/>
  <c r="C12" i="40"/>
  <c r="C7" i="40"/>
  <c r="C10" i="40"/>
  <c r="C16" i="40"/>
  <c r="F18" i="40"/>
  <c r="L18" i="40"/>
  <c r="C14" i="40"/>
  <c r="O18" i="40"/>
  <c r="C19" i="40"/>
  <c r="C20" i="40"/>
  <c r="R18" i="40"/>
  <c r="E18" i="40"/>
  <c r="E21" i="41" s="1"/>
  <c r="D18" i="40"/>
  <c r="D21" i="41" s="1"/>
  <c r="I18" i="40"/>
  <c r="C22" i="41" l="1"/>
  <c r="E22" i="42"/>
  <c r="C18" i="40"/>
</calcChain>
</file>

<file path=xl/sharedStrings.xml><?xml version="1.0" encoding="utf-8"?>
<sst xmlns="http://schemas.openxmlformats.org/spreadsheetml/2006/main" count="3071" uniqueCount="1526">
  <si>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</si>
  <si>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</si>
  <si>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</si>
  <si>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</si>
  <si>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</si>
  <si>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</si>
  <si>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</si>
  <si>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</si>
  <si>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</si>
  <si>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</si>
  <si>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</si>
  <si>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Fax:</t>
  </si>
  <si>
    <t>06</t>
  </si>
  <si>
    <t>07</t>
  </si>
  <si>
    <t>Dependencia:</t>
  </si>
  <si>
    <t>08</t>
  </si>
  <si>
    <t>09</t>
  </si>
  <si>
    <t>10</t>
  </si>
  <si>
    <t>Circuito Escolar:</t>
  </si>
  <si>
    <t>Firma:</t>
  </si>
  <si>
    <t>Institución:</t>
  </si>
  <si>
    <t>11</t>
  </si>
  <si>
    <t>13</t>
  </si>
  <si>
    <t>Francés</t>
  </si>
  <si>
    <t>Asignatura</t>
  </si>
  <si>
    <t>Español</t>
  </si>
  <si>
    <t>Estudios Sociales</t>
  </si>
  <si>
    <t>Ciencias</t>
  </si>
  <si>
    <t>Matemática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</si>
  <si>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</si>
  <si>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</si>
  <si>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</si>
  <si>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</si>
  <si>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</si>
  <si>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</si>
  <si>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</si>
  <si>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</si>
  <si>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</si>
  <si>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</si>
  <si>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</si>
  <si>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</si>
  <si>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</si>
  <si>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</si>
  <si>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</si>
  <si>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</si>
  <si>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</si>
  <si>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</si>
  <si>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</si>
  <si>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2</t>
  </si>
  <si>
    <t>DESAMPARADOS</t>
  </si>
  <si>
    <t>3</t>
  </si>
  <si>
    <t>OCCIDENTE</t>
  </si>
  <si>
    <t>ALAJUELA</t>
  </si>
  <si>
    <t>LIMON</t>
  </si>
  <si>
    <t>7</t>
  </si>
  <si>
    <t>COTO</t>
  </si>
  <si>
    <t>6</t>
  </si>
  <si>
    <t>PUNTARENAS</t>
  </si>
  <si>
    <t>SAN JUAN</t>
  </si>
  <si>
    <t>SARAPIQUI</t>
  </si>
  <si>
    <t>4</t>
  </si>
  <si>
    <t>HEREDIA</t>
  </si>
  <si>
    <t>SANTA CRUZ</t>
  </si>
  <si>
    <t>5</t>
  </si>
  <si>
    <t>CARTAGO</t>
  </si>
  <si>
    <t>LA UNION</t>
  </si>
  <si>
    <t>SAN ANTONIO</t>
  </si>
  <si>
    <t>PURISCAL</t>
  </si>
  <si>
    <t>SANTIAGO</t>
  </si>
  <si>
    <t>SAN PEDRO</t>
  </si>
  <si>
    <t>LIBERIA</t>
  </si>
  <si>
    <t>BAGACES</t>
  </si>
  <si>
    <t>COLON</t>
  </si>
  <si>
    <t>PEREZ ZELEDON</t>
  </si>
  <si>
    <t>19</t>
  </si>
  <si>
    <t>AGUIRRE</t>
  </si>
  <si>
    <t>PALMARES</t>
  </si>
  <si>
    <t>CAÑAS</t>
  </si>
  <si>
    <t>TILARAN</t>
  </si>
  <si>
    <t>SAN DIEGO</t>
  </si>
  <si>
    <t>SIQUIRRES</t>
  </si>
  <si>
    <t>GUAPILES</t>
  </si>
  <si>
    <t>LEON CORTES</t>
  </si>
  <si>
    <t>TURRIALBA</t>
  </si>
  <si>
    <t>NICOYA</t>
  </si>
  <si>
    <t>ESPARZA</t>
  </si>
  <si>
    <t>GUÁPILES</t>
  </si>
  <si>
    <t>PÚBLICA</t>
  </si>
  <si>
    <t>Dirección Regional:</t>
  </si>
  <si>
    <t>Código Presupuestario: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</si>
  <si>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</si>
  <si>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</si>
  <si>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</si>
  <si>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</si>
  <si>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</si>
  <si>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</si>
  <si>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</si>
  <si>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</si>
  <si>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Edad</t>
  </si>
  <si>
    <t>Estudiantes Embarazadas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</si>
  <si>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</si>
  <si>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</si>
  <si>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</si>
  <si>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</si>
  <si>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</si>
  <si>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</si>
  <si>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</si>
  <si>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</si>
  <si>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</si>
  <si>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</si>
  <si>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</si>
  <si>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</si>
  <si>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</si>
  <si>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</si>
  <si>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</si>
  <si>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Ubicación1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</si>
  <si>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</si>
  <si>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</si>
  <si>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</si>
  <si>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</si>
  <si>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</si>
  <si>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</si>
  <si>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</si>
  <si>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</si>
  <si>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</si>
  <si>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</si>
  <si>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</si>
  <si>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</si>
  <si>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</si>
  <si>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</si>
  <si>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</si>
  <si>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</si>
  <si>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</si>
  <si>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</si>
  <si>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</si>
  <si>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</si>
  <si>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</si>
  <si>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</si>
  <si>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</si>
  <si>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</si>
  <si>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</si>
  <si>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</si>
  <si>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</si>
  <si>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</si>
  <si>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</si>
  <si>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</si>
  <si>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</si>
  <si>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</si>
  <si>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</si>
  <si>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</si>
  <si>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</si>
  <si>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</si>
  <si>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</si>
  <si>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</si>
  <si>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</si>
  <si>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</si>
  <si>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</si>
  <si>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</si>
  <si>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</si>
  <si>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</si>
  <si>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</si>
  <si>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</si>
  <si>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</si>
  <si>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</si>
  <si>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</si>
  <si>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</si>
  <si>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</si>
  <si>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</si>
  <si>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</si>
  <si>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</si>
  <si>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</si>
  <si>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</si>
  <si>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</si>
  <si>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</si>
  <si>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</si>
  <si>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</si>
  <si>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</si>
  <si>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</si>
  <si>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</si>
  <si>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</si>
  <si>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</si>
  <si>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</si>
  <si>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</si>
  <si>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</si>
  <si>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</si>
  <si>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</si>
  <si>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</si>
  <si>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</si>
  <si>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</si>
  <si>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</si>
  <si>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</si>
  <si>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</si>
  <si>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</si>
  <si>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</si>
  <si>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</si>
  <si>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</si>
  <si>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</si>
  <si>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</si>
  <si>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</si>
  <si>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</si>
  <si>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</si>
  <si>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</si>
  <si>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</si>
  <si>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</si>
  <si>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</si>
  <si>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</si>
  <si>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</si>
  <si>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</si>
  <si>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</si>
  <si>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</si>
  <si>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</si>
  <si>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</si>
  <si>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</si>
  <si>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</si>
  <si>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</si>
  <si>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</si>
  <si>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</si>
  <si>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</si>
  <si>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</si>
  <si>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</si>
  <si>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</si>
  <si>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</si>
  <si>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</si>
  <si>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</si>
  <si>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</si>
  <si>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</si>
  <si>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</si>
  <si>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</si>
  <si>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</si>
  <si>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</si>
  <si>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</si>
  <si>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</si>
  <si>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</si>
  <si>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</si>
  <si>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</si>
  <si>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</si>
  <si>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</si>
  <si>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</si>
  <si>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</si>
  <si>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</si>
  <si>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</si>
  <si>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</si>
  <si>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</si>
  <si>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</si>
  <si>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</si>
  <si>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</si>
  <si>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</si>
  <si>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</si>
  <si>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</si>
  <si>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</si>
  <si>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</si>
  <si>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</si>
  <si>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</si>
  <si>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</si>
  <si>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</si>
  <si>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</si>
  <si>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</si>
  <si>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</si>
  <si>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</si>
  <si>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</si>
  <si>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</si>
  <si>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</si>
  <si>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</si>
  <si>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</si>
  <si>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</si>
  <si>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</si>
  <si>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</si>
  <si>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</si>
  <si>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</si>
  <si>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</si>
  <si>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</si>
  <si>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</si>
  <si>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</si>
  <si>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</si>
  <si>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</si>
  <si>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</si>
  <si>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</si>
  <si>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</si>
  <si>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</si>
  <si>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</si>
  <si>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</si>
  <si>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</si>
  <si>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</si>
  <si>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</si>
  <si>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</si>
  <si>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</si>
  <si>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</si>
  <si>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</si>
  <si>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</si>
  <si>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</si>
  <si>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</si>
  <si>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</si>
  <si>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</si>
  <si>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</si>
  <si>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</si>
  <si>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</si>
  <si>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</si>
  <si>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</si>
  <si>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</si>
  <si>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</si>
  <si>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</si>
  <si>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</si>
  <si>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</si>
  <si>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</si>
  <si>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</si>
  <si>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</si>
  <si>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</si>
  <si>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</si>
  <si>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</si>
  <si>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</si>
  <si>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</si>
  <si>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</si>
  <si>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</si>
  <si>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</si>
  <si>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</si>
  <si>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</si>
  <si>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</si>
  <si>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</si>
  <si>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</si>
  <si>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</si>
  <si>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</si>
  <si>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</si>
  <si>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</si>
  <si>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</si>
  <si>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</si>
  <si>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</si>
  <si>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</si>
  <si>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</si>
  <si>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</si>
  <si>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</si>
  <si>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</si>
  <si>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</si>
  <si>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</si>
  <si>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</si>
  <si>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</si>
  <si>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</si>
  <si>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</si>
  <si>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</si>
  <si>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</si>
  <si>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</si>
  <si>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</si>
  <si>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</si>
  <si>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</si>
  <si>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</si>
  <si>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</si>
  <si>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</si>
  <si>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</si>
  <si>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</si>
  <si>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</si>
  <si>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</si>
  <si>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</si>
  <si>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</si>
  <si>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</si>
  <si>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</si>
  <si>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</si>
  <si>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</si>
  <si>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</si>
  <si>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</si>
  <si>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</si>
  <si>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</si>
  <si>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</si>
  <si>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</si>
  <si>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</si>
  <si>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</si>
  <si>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</si>
  <si>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</si>
  <si>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</si>
  <si>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</si>
  <si>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</si>
  <si>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</si>
  <si>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</si>
  <si>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</si>
  <si>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</si>
  <si>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</si>
  <si>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</si>
  <si>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</si>
  <si>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</si>
  <si>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</si>
  <si>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</si>
  <si>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</si>
  <si>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</si>
  <si>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</si>
  <si>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</si>
  <si>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</si>
  <si>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</si>
  <si>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</si>
  <si>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</si>
  <si>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</si>
  <si>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</si>
  <si>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</si>
  <si>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</si>
  <si>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</si>
  <si>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</si>
  <si>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</si>
  <si>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</si>
  <si>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</si>
  <si>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</si>
  <si>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</si>
  <si>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</si>
  <si>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</si>
  <si>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</si>
  <si>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</si>
  <si>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</si>
  <si>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</si>
  <si>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</si>
  <si>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</si>
  <si>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</si>
  <si>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</si>
  <si>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</si>
  <si>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</si>
  <si>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</si>
  <si>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</si>
  <si>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</si>
  <si>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</si>
  <si>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</si>
  <si>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</si>
  <si>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</si>
  <si>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</si>
  <si>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</si>
  <si>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</si>
  <si>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</si>
  <si>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</si>
  <si>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</si>
  <si>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</si>
  <si>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</si>
  <si>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</si>
  <si>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</si>
  <si>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</si>
  <si>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</si>
  <si>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</si>
  <si>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</si>
  <si>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</si>
  <si>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</si>
  <si>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</si>
  <si>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</si>
  <si>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</si>
  <si>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</si>
  <si>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</si>
  <si>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</si>
  <si>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</si>
  <si>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</si>
  <si>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</si>
  <si>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</si>
  <si>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</si>
  <si>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</si>
  <si>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</si>
  <si>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</si>
  <si>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</si>
  <si>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</si>
  <si>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</si>
  <si>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</si>
  <si>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</si>
  <si>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</si>
  <si>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</si>
  <si>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</si>
  <si>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</si>
  <si>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</si>
  <si>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</si>
  <si>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</si>
  <si>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</si>
  <si>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</si>
  <si>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</si>
  <si>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</si>
  <si>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</si>
  <si>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</si>
  <si>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</si>
  <si>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</si>
  <si>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</si>
  <si>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</si>
  <si>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</si>
  <si>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</si>
  <si>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</si>
  <si>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</si>
  <si>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</si>
  <si>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</si>
  <si>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</si>
  <si>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</si>
  <si>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</si>
  <si>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</si>
  <si>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</si>
  <si>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</si>
  <si>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</si>
  <si>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</si>
  <si>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</si>
  <si>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</si>
  <si>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</si>
  <si>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</si>
  <si>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</si>
  <si>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</si>
  <si>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</si>
  <si>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</si>
  <si>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</si>
  <si>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</si>
  <si>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</si>
  <si>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</si>
  <si>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</si>
  <si>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</si>
  <si>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</si>
  <si>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</si>
  <si>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</si>
  <si>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</si>
  <si>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</si>
  <si>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</si>
  <si>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</si>
  <si>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</si>
  <si>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</si>
  <si>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</si>
  <si>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</si>
  <si>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</si>
  <si>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</si>
  <si>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</si>
  <si>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</si>
  <si>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</si>
  <si>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</si>
  <si>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</si>
  <si>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</si>
  <si>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</si>
  <si>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</si>
  <si>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</si>
  <si>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</si>
  <si>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</si>
  <si>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</si>
  <si>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</si>
  <si>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</si>
  <si>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</si>
  <si>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</si>
  <si>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</si>
  <si>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</si>
  <si>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</si>
  <si>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</si>
  <si>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</si>
  <si>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</si>
  <si>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</si>
  <si>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</si>
  <si>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</si>
  <si>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</si>
  <si>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</si>
  <si>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</si>
  <si>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</si>
  <si>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</si>
  <si>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</si>
  <si>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</si>
  <si>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</si>
  <si>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</si>
  <si>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</si>
  <si>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</si>
  <si>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</si>
  <si>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</si>
  <si>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</si>
  <si>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6-07-02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</si>
  <si>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</si>
  <si>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</si>
  <si>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</si>
  <si>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</si>
  <si>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</si>
  <si>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</si>
  <si>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</si>
  <si>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</si>
  <si>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</si>
  <si>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</si>
  <si>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</si>
  <si>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</si>
  <si>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</si>
  <si>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</si>
  <si>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</si>
  <si>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</si>
  <si>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</si>
  <si>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</si>
  <si>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</si>
  <si>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</si>
  <si>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</si>
  <si>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</si>
  <si>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</si>
  <si>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</si>
  <si>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</si>
  <si>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</si>
  <si>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</si>
  <si>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</si>
  <si>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</si>
  <si>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</si>
  <si>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</si>
  <si>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</si>
  <si>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</si>
  <si>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</si>
  <si>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</si>
  <si>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</si>
  <si>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</si>
  <si>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</si>
  <si>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</si>
  <si>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</si>
  <si>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</si>
  <si>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</si>
  <si>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</si>
  <si>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</si>
  <si>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</si>
  <si>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Programa Convivir</t>
  </si>
  <si>
    <t>OBSERVACIONES/COMENTARIOS:</t>
  </si>
  <si>
    <t>Educación Religiosa</t>
  </si>
  <si>
    <t>Hombres</t>
  </si>
  <si>
    <t>Mujeres</t>
  </si>
  <si>
    <t>CANTIDAD DE ADECUACIONES CURRICULARES</t>
  </si>
  <si>
    <t>De acceso</t>
  </si>
  <si>
    <t>No significativa</t>
  </si>
  <si>
    <t>Significativa</t>
  </si>
  <si>
    <t>ESTUDIANTES QUE SE BENEFICIARON CON LA IMPLEMENTACIÓN DE PROGRAMAS</t>
  </si>
  <si>
    <t>SEGÚN EDAD CUMPLIDA</t>
  </si>
  <si>
    <t>Conducta</t>
  </si>
  <si>
    <t>Programa</t>
  </si>
  <si>
    <t>Programa Regional Antidrogas (PRAD)</t>
  </si>
  <si>
    <t>Tipo de Adecuación</t>
  </si>
  <si>
    <t>PARA LA PREVENCIÓN DEL CONSUMO Y TRÁFICO DE DROGAS</t>
  </si>
  <si>
    <t>1-07-07</t>
  </si>
  <si>
    <t>6-02-06</t>
  </si>
  <si>
    <t>6-08-06</t>
  </si>
  <si>
    <t>Fax:  2256-8451, Teléfono:  2258-0764</t>
  </si>
  <si>
    <t>Leer la Guía para el llenado
del cuadro.</t>
  </si>
  <si>
    <t>Teléfono de la Institución:</t>
  </si>
  <si>
    <t>MATRÍCULA FINAL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</si>
  <si>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</si>
  <si>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</si>
  <si>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</si>
  <si>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</si>
  <si>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</si>
  <si>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</si>
  <si>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</si>
  <si>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</si>
  <si>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</si>
  <si>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Biología</t>
  </si>
  <si>
    <t>Química</t>
  </si>
  <si>
    <t>Inglés</t>
  </si>
  <si>
    <t>Educación Cívica</t>
  </si>
  <si>
    <t>Informática</t>
  </si>
  <si>
    <t>ESTUDIANTES APROBADOS</t>
  </si>
  <si>
    <t>Leer la Guía para el llenado del cuadro.</t>
  </si>
  <si>
    <t>Prevención, Detección e Intervención Temprana (PDEIT)</t>
  </si>
  <si>
    <t>Saber Elegir, Saber Ganar</t>
  </si>
  <si>
    <t>Estado de Derecho y Cultura de Legalidad</t>
  </si>
  <si>
    <t>ROCIO VARGAS MONTERO</t>
  </si>
  <si>
    <t>7º</t>
  </si>
  <si>
    <t>8º</t>
  </si>
  <si>
    <t>9º</t>
  </si>
  <si>
    <t>10º</t>
  </si>
  <si>
    <t>11º</t>
  </si>
  <si>
    <t>SAN JOSE CENTRAL</t>
  </si>
  <si>
    <t>SAN JOSE NORTE</t>
  </si>
  <si>
    <t>GRANDE DE TERRABA</t>
  </si>
  <si>
    <t>SULA</t>
  </si>
  <si>
    <t>00306</t>
  </si>
  <si>
    <t>00415</t>
  </si>
  <si>
    <t>HATILLO 2</t>
  </si>
  <si>
    <t>EL COLEGIO</t>
  </si>
  <si>
    <t>PLAZA ACOSTA</t>
  </si>
  <si>
    <t>CIUDAD NEILY</t>
  </si>
  <si>
    <t>CERRO MOCHO</t>
  </si>
  <si>
    <t>CAMPO DE ATERRIZAJE</t>
  </si>
  <si>
    <t>AMUBRI</t>
  </si>
  <si>
    <t>OJO DE AGUA</t>
  </si>
  <si>
    <t>B° SINAI</t>
  </si>
  <si>
    <t>Bº MARIA AUXILIADORA</t>
  </si>
  <si>
    <t>GUARARI</t>
  </si>
  <si>
    <t>CODTALLER</t>
  </si>
  <si>
    <t>P_ABIERTA</t>
  </si>
  <si>
    <t>Ubicación (PR/CA/DI):</t>
  </si>
  <si>
    <t>ALAJUELA  / ALAJUELA  / ALAJUELA</t>
  </si>
  <si>
    <t>HEREDIA  / HEREDIA  / HEREDIA</t>
  </si>
  <si>
    <t>GUANACASTE  / LIBERIA  / LIBERIA</t>
  </si>
  <si>
    <t>PUNTARENAS  / PUNTARENAS  / PUNTARENAS</t>
  </si>
  <si>
    <t>HEREDIA  / BARVA  / BARVA</t>
  </si>
  <si>
    <t>GUANACASTE  / NICOYA  / NICOYA</t>
  </si>
  <si>
    <t>ALAJUELA  / GRECIA  / GRECIA</t>
  </si>
  <si>
    <t>HEREDIA  / SANTO DOMINGO  / SANTO DOMINGO</t>
  </si>
  <si>
    <t>GUANACASTE  / SANTA CRUZ  / SANTA CRUZ</t>
  </si>
  <si>
    <t>PUNTARENAS  / BUENOS AIRES  / BUENOS AIRES</t>
  </si>
  <si>
    <t>LIMON  / SIQUIRRES  / SIQUIRRES</t>
  </si>
  <si>
    <t>ALAJUELA  / SAN MATEO  / SAN MATEO</t>
  </si>
  <si>
    <t>GUANACASTE  / BAGACES  / BAGACES</t>
  </si>
  <si>
    <t>PUNTARENAS  / MONTES DE ORO  / MIRAMAR</t>
  </si>
  <si>
    <t>LIMON  / TALAMANCA  / BRATSI</t>
  </si>
  <si>
    <t>ALAJUELA  / ATENAS  / ATENAS</t>
  </si>
  <si>
    <t>CARTAGO  / TURRIALBA  / TURRIALBA</t>
  </si>
  <si>
    <t>HEREDIA  / SAN RAFAEL  / SAN RAFAEL</t>
  </si>
  <si>
    <t>GUANACASTE  / CARRILLO  / FILADELFIA</t>
  </si>
  <si>
    <t>LIMON  / MATINA  / MATINA</t>
  </si>
  <si>
    <t>ALAJUELA  / NARANJO  / NARANJO</t>
  </si>
  <si>
    <t>CARTAGO  / ALVARADO  / PACAYAS</t>
  </si>
  <si>
    <t>HEREDIA  / SAN ISIDRO  / SAN ISIDRO</t>
  </si>
  <si>
    <t>GUANACASTE  / CAÑAS  / CAÑAS</t>
  </si>
  <si>
    <t>ALAJUELA  / PALMARES  / PALMARES</t>
  </si>
  <si>
    <t>CARTAGO  / OREAMUNO  / SAN RAFAEL</t>
  </si>
  <si>
    <t>PUNTARENAS  / GOLFITO  / GOLFITO</t>
  </si>
  <si>
    <t>CARTAGO  / EL GUARCO  / EL TEJAR</t>
  </si>
  <si>
    <t>PUNTARENAS  / COTO BRUS  / SAN VITO</t>
  </si>
  <si>
    <t>ALAJUELA  / OROTINA  / OROTINA</t>
  </si>
  <si>
    <t>HEREDIA  / SAN PABLO  / SAN PABLO</t>
  </si>
  <si>
    <t>GUANACASTE  / NANDAYURE  / CARMONA</t>
  </si>
  <si>
    <t>PUNTARENAS  / PARRITA  / PARRITA</t>
  </si>
  <si>
    <t>ALAJUELA  / SAN CARLOS  / QUESADA</t>
  </si>
  <si>
    <t>GUANACASTE  / LA CRUZ  / LA CRUZ</t>
  </si>
  <si>
    <t>PUNTARENAS  / CORREDORES  / CORREDOR</t>
  </si>
  <si>
    <t>ALAJUELA  / ZARCERO  / ZARCERO</t>
  </si>
  <si>
    <t>GUANACASTE  / HOJANCHA  / HOJANCHA</t>
  </si>
  <si>
    <t>HEREDIA  / HEREDIA  / MERCEDES</t>
  </si>
  <si>
    <t>GUANACASTE  / LIBERIA  / CAÑAS DULCES</t>
  </si>
  <si>
    <t>PUNTARENAS  / PUNTARENAS  / PITAHAYA</t>
  </si>
  <si>
    <t>HEREDIA  / BARVA  / SAN PEDRO</t>
  </si>
  <si>
    <t>PUNTARENAS  / ESPARZA  / SAN JUAN GRANDE</t>
  </si>
  <si>
    <t>ALAJUELA  / GRECIA  / SAN ISIDRO</t>
  </si>
  <si>
    <t>HEREDIA  / SANTO DOMINGO  / SAN VICENTE</t>
  </si>
  <si>
    <t>LIMON  / SIQUIRRES  / PACUARITO</t>
  </si>
  <si>
    <t>ALAJUELA  / SAN MATEO  / DESMONTE</t>
  </si>
  <si>
    <t>LIMON  / TALAMANCA  / SIXAOLA</t>
  </si>
  <si>
    <t>CARTAGO  / TURRIALBA  / LA SUIZA</t>
  </si>
  <si>
    <t>HEREDIA  / SAN RAFAEL  / SAN JOSECITO</t>
  </si>
  <si>
    <t>GUANACASTE  / CARRILLO  / PALMIRA</t>
  </si>
  <si>
    <t>PUNTARENAS  / OSA  / PALMAR</t>
  </si>
  <si>
    <t>ALAJUELA  / NARANJO  / SAN MIGUEL</t>
  </si>
  <si>
    <t>CARTAGO  / ALVARADO  / CERVANTES</t>
  </si>
  <si>
    <t>GUANACASTE  / CAÑAS  / PALMIRA</t>
  </si>
  <si>
    <t>ALAJUELA  / PALMARES  / ZARAGOZA</t>
  </si>
  <si>
    <t>CARTAGO  / OREAMUNO  / COT</t>
  </si>
  <si>
    <t>GUANACASTE  / ABANGARES  / SIERRA</t>
  </si>
  <si>
    <t>1-19-12</t>
  </si>
  <si>
    <t>CARTAGO  / EL GUARCO  / SAN ISIDRO</t>
  </si>
  <si>
    <t>HEREDIA  / FLORES  / BARRANTES</t>
  </si>
  <si>
    <t>PUNTARENAS  / COTO BRUS  / SABALITO</t>
  </si>
  <si>
    <t>ALAJUELA  / ALAJUELA  / CARRIZAL</t>
  </si>
  <si>
    <t>ALAJUELA  / ALAJUELA  / SAN ANTONIO</t>
  </si>
  <si>
    <t>GUANACASTE  / NANDAYURE  / SANTA RITA</t>
  </si>
  <si>
    <t>ALAJUELA  / ALAJUELA  / SAN ISIDRO</t>
  </si>
  <si>
    <t>ALAJUELA  / SAN CARLOS  / FLORENCIA</t>
  </si>
  <si>
    <t>ALAJUELA  / ALAJUELA  / SABANILLA</t>
  </si>
  <si>
    <t>ALAJUELA  / ALAJUELA  / SAN RAFAEL</t>
  </si>
  <si>
    <t>GUANACASTE  / LA CRUZ  / SANTA CECILIA</t>
  </si>
  <si>
    <t>PUNTARENAS  / CORREDORES  / LA CUESTA</t>
  </si>
  <si>
    <t>ALAJUELA  / ALAJUELA  / DESAMPARADOS</t>
  </si>
  <si>
    <t>ALAJUELA  / ZARCERO  / LAGUNA</t>
  </si>
  <si>
    <t>ALAJUELA  / ALAJUELA  / TAMBOR</t>
  </si>
  <si>
    <t>GUANACASTE  / HOJANCHA  / MONTE ROMO</t>
  </si>
  <si>
    <t>ALAJUELA  / ALAJUELA  / GARITA</t>
  </si>
  <si>
    <t>CARTAGO  / CARTAGO  / CARMEN</t>
  </si>
  <si>
    <t>HEREDIA  / HEREDIA  / SAN FRANCISCO</t>
  </si>
  <si>
    <t>GUANACASTE  / LIBERIA  / MAYORGA</t>
  </si>
  <si>
    <t>PUNTARENAS  / PUNTARENAS  / CHOMES</t>
  </si>
  <si>
    <t>HEREDIA  / BARVA  / SAN PABLO</t>
  </si>
  <si>
    <t>GUANACASTE  / NICOYA  / SAN ANTONIO</t>
  </si>
  <si>
    <t>2-02-14</t>
  </si>
  <si>
    <t>PUNTARENAS  / ESPARZA  / MACACONA</t>
  </si>
  <si>
    <t>ALAJUELA  / GRECIA  / SAN ROQUE</t>
  </si>
  <si>
    <t>ALAJUELA  / GRECIA  / TACARES</t>
  </si>
  <si>
    <t>HEREDIA  / SANTO DOMINGO  / SAN MIGUEL</t>
  </si>
  <si>
    <t>ALAJUELA  / GRECIA  / PUENTE DE PIEDRA</t>
  </si>
  <si>
    <t>GUANACASTE  / SANTA CRUZ  / VEINTISIETE DE ABRIL</t>
  </si>
  <si>
    <t>ALAJUELA  / GRECIA  / BOLIVAR</t>
  </si>
  <si>
    <t>PUNTARENAS  / BUENOS AIRES  / POTRERO GRANDE</t>
  </si>
  <si>
    <t>LIMON  / SIQUIRRES  / FLORIDA</t>
  </si>
  <si>
    <t>ALAJUELA  / SAN MATEO  / LABRADOR</t>
  </si>
  <si>
    <t>GUANACASTE  / BAGACES  / MOGOTE</t>
  </si>
  <si>
    <t>ALAJUELA  / ATENAS  / MERCEDES</t>
  </si>
  <si>
    <t>PUNTARENAS  / MONTES DE ORO  / SAN ISIDRO</t>
  </si>
  <si>
    <t>ALAJUELA  / ATENAS  / SAN ISIDRO</t>
  </si>
  <si>
    <t>LIMON  / TALAMANCA  / CAHUITA</t>
  </si>
  <si>
    <t>ALAJUELA  / ATENAS  / SANTA EULALIA</t>
  </si>
  <si>
    <t>CARTAGO  / TURRIALBA  / PERALTA</t>
  </si>
  <si>
    <t>ALAJUELA  / ATENAS  / ESCOBAL</t>
  </si>
  <si>
    <t>HEREDIA  / SAN RAFAEL  / SANTIAGO</t>
  </si>
  <si>
    <t>GUANACASTE  / CARRILLO  / SARDINAL</t>
  </si>
  <si>
    <t>PUNTARENAS  / OSA  / SIERPE</t>
  </si>
  <si>
    <t>LIMON  / MATINA  / CARRANDI</t>
  </si>
  <si>
    <t>ALAJUELA  / NARANJO  / CIRRI SUR</t>
  </si>
  <si>
    <t>ALAJUELA  / NARANJO  / SAN JUAN</t>
  </si>
  <si>
    <t>CARTAGO  / ALVARADO  / CAPELLADES</t>
  </si>
  <si>
    <t>ALAJUELA  / NARANJO  / PALMITOS</t>
  </si>
  <si>
    <t>GUANACASTE  / CAÑAS  / SAN MIGUEL</t>
  </si>
  <si>
    <t>ALAJUELA  / PALMARES  / BUENOS AIRES</t>
  </si>
  <si>
    <t>ALAJUELA  / PALMARES  / SANTIAGO</t>
  </si>
  <si>
    <t>ALAJUELA  / PALMARES  / CANDELARIA</t>
  </si>
  <si>
    <t>CARTAGO  / OREAMUNO  / POTRERO CERRADO</t>
  </si>
  <si>
    <t>ALAJUELA  / PALMARES  / GRANJA</t>
  </si>
  <si>
    <t>GUANACASTE  / ABANGARES  / SAN JUAN</t>
  </si>
  <si>
    <t>CARTAGO  / EL GUARCO  / TOBOSI</t>
  </si>
  <si>
    <t>HEREDIA  / FLORES  / LLORENTE</t>
  </si>
  <si>
    <t>PUNTARENAS  / COTO BRUS  / AGUA BUENA</t>
  </si>
  <si>
    <t>ALAJUELA  / OROTINA  / HACIENDA VIEJA</t>
  </si>
  <si>
    <t>ALAJUELA  / OROTINA  / COYOLAR</t>
  </si>
  <si>
    <t>GUANACASTE  / NANDAYURE  / ZAPOTAL</t>
  </si>
  <si>
    <t>ALAJUELA  / SAN CARLOS  / AGUAS ZARCAS</t>
  </si>
  <si>
    <t>GUANACASTE  / LA CRUZ  / LA GARITA</t>
  </si>
  <si>
    <t>ALAJUELA  / SAN CARLOS  / VENECIA</t>
  </si>
  <si>
    <t>PUNTARENAS  / CORREDORES  / CANOAS</t>
  </si>
  <si>
    <t>ALAJUELA  / SAN CARLOS  / PITAL</t>
  </si>
  <si>
    <t>ALAJUELA  / ZARCERO  / TAPEZCO</t>
  </si>
  <si>
    <t>GUANACASTE  / HOJANCHA  / PUERTO CARRILLO</t>
  </si>
  <si>
    <t>ALAJUELA  / SAN CARLOS  / VENADO</t>
  </si>
  <si>
    <t>ALAJUELA  / SAN CARLOS  / CUTRIS</t>
  </si>
  <si>
    <t>ALAJUELA  / SAN CARLOS  / MONTERREY</t>
  </si>
  <si>
    <t>ALAJUELA  / SAN CARLOS  / POCOSOL</t>
  </si>
  <si>
    <t>HEREDIA  / HEREDIA  / ULLOA</t>
  </si>
  <si>
    <t>GUANACASTE  / LIBERIA  / NACASCOLO</t>
  </si>
  <si>
    <t>PUNTARENAS  / PUNTARENAS  / LEPANTO</t>
  </si>
  <si>
    <t>ALAJUELA  / ZARCERO  / GUADALUPE</t>
  </si>
  <si>
    <t>ALAJUELA  / ZARCERO  / PALMIRA</t>
  </si>
  <si>
    <t>ALAJUELA  / ZARCERO  / ZAPOTE</t>
  </si>
  <si>
    <t>ALAJUELA  / ZARCERO  / BRISAS</t>
  </si>
  <si>
    <t>HEREDIA  / BARVA  / SAN ROQUE</t>
  </si>
  <si>
    <t>GUANACASTE  / NICOYA  / QUEBRADA HONDA</t>
  </si>
  <si>
    <t>PUNTARENAS  / ESPARZA  / SAN RAFAEL</t>
  </si>
  <si>
    <t>ALAJUELA  / UPALA  / UPALA</t>
  </si>
  <si>
    <t>ALAJUELA  / UPALA  / AGUAS CLARAS</t>
  </si>
  <si>
    <t>HEREDIA  / SANTO DOMINGO  / PARACITO</t>
  </si>
  <si>
    <t>GUANACASTE  / SANTA CRUZ  / TEMPATE</t>
  </si>
  <si>
    <t>ALAJUELA  / UPALA  / BIJAGUA</t>
  </si>
  <si>
    <t>PUNTARENAS  / BUENOS AIRES  / BORUCA</t>
  </si>
  <si>
    <t>ALAJUELA  / UPALA  / DELICIAS</t>
  </si>
  <si>
    <t>LIMON  / SIQUIRRES  / GERMANIA</t>
  </si>
  <si>
    <t>ALAJUELA  / UPALA  / YOLILLAL</t>
  </si>
  <si>
    <t>ALAJUELA  / UPALA  / CANALETE</t>
  </si>
  <si>
    <t>ALAJUELA  / LOS CHILES  / LOS CHILES</t>
  </si>
  <si>
    <t>ALAJUELA  / LOS CHILES  / CAÑO NEGRO</t>
  </si>
  <si>
    <t>LIMON  / TALAMANCA  / TELIRE</t>
  </si>
  <si>
    <t>ALAJUELA  / LOS CHILES  / EL AMPARO</t>
  </si>
  <si>
    <t>ALAJUELA  / LOS CHILES  / SAN JORGE</t>
  </si>
  <si>
    <t>CARTAGO  / TURRIALBA  / SANTA CRUZ</t>
  </si>
  <si>
    <t>ALAJUELA  / GUATUSO  / SAN RAFAEL</t>
  </si>
  <si>
    <t>ALAJUELA  / GUATUSO  / BUENAVISTA</t>
  </si>
  <si>
    <t>ALAJUELA  / GUATUSO  / COTE</t>
  </si>
  <si>
    <t>ALAJUELA  / GUATUSO  / KATIRA</t>
  </si>
  <si>
    <t>2-16-01</t>
  </si>
  <si>
    <t>HEREDIA  / SAN ISIDRO  / SAN FRANCISCO</t>
  </si>
  <si>
    <t>GUANACASTE  / CAÑAS  / BEBEDERO</t>
  </si>
  <si>
    <t>CARTAGO  / OREAMUNO  / CIPRESES</t>
  </si>
  <si>
    <t>CARTAGO  / CARTAGO  / CORRALILLO</t>
  </si>
  <si>
    <t>GUANACASTE  / ABANGARES  / COLORADO</t>
  </si>
  <si>
    <t>CARTAGO  / CARTAGO  / TIERRA BLANCA</t>
  </si>
  <si>
    <t>CARTAGO  / CARTAGO  / DULCE NOMBRE</t>
  </si>
  <si>
    <t>CARTAGO  / CARTAGO  / LLANO GRANDE</t>
  </si>
  <si>
    <t>CARTAGO  / CARTAGO  / QUEBRADILLA</t>
  </si>
  <si>
    <t>CARTAGO  / EL GUARCO  / PATIO DE AGUA</t>
  </si>
  <si>
    <t>PUNTARENAS  / COTO BRUS  / LIMONCITO</t>
  </si>
  <si>
    <t>GUANACASTE  / NANDAYURE  / SAN PABLO</t>
  </si>
  <si>
    <t>GUANACASTE  / LA CRUZ  / SANTA ELENA</t>
  </si>
  <si>
    <t>PUNTARENAS  / CORREDORES  / LAUREL</t>
  </si>
  <si>
    <t>GUANACASTE  / HOJANCHA  / HUACAS</t>
  </si>
  <si>
    <t>HEREDIA  / HEREDIA  / VARABLANCA</t>
  </si>
  <si>
    <t>CARTAGO  / TURRIALBA  / SANTA TERESITA</t>
  </si>
  <si>
    <t>PUNTARENAS  / PUNTARENAS  / PAQUERA</t>
  </si>
  <si>
    <t>CARTAGO  / TURRIALBA  / PAVONES</t>
  </si>
  <si>
    <t>CARTAGO  / TURRIALBA  / TUIS</t>
  </si>
  <si>
    <t>CARTAGO  / TURRIALBA  / TAYUTIC</t>
  </si>
  <si>
    <t>CARTAGO  / TURRIALBA  / SANTA ROSA</t>
  </si>
  <si>
    <t>CARTAGO  / TURRIALBA  / TRES EQUIS</t>
  </si>
  <si>
    <t>CARTAGO  / TURRIALBA  / LA ISABEL</t>
  </si>
  <si>
    <t>GUANACASTE  / SANTA CRUZ  / CARTAGENA</t>
  </si>
  <si>
    <t>PUNTARENAS  / BUENOS AIRES  / PILAS</t>
  </si>
  <si>
    <t>CARTAGO  / OREAMUNO  / SANTA ROSA</t>
  </si>
  <si>
    <t>PUNTARENAS  / OSA  / PIEDRAS BLANCAS</t>
  </si>
  <si>
    <t>GUANACASTE  / CAÑAS  / POROZAL</t>
  </si>
  <si>
    <t>PUNTARENAS  / COTO BRUS  / PITTIER</t>
  </si>
  <si>
    <t>GUANACASTE  / NANDAYURE  / PORVENIR</t>
  </si>
  <si>
    <t>HEREDIA  / SANTO DOMINGO  / SANTA ROSA</t>
  </si>
  <si>
    <t>HEREDIA  / SANTO DOMINGO  / TURES</t>
  </si>
  <si>
    <t>PUNTARENAS  / PUNTARENAS  / MANZANILLO</t>
  </si>
  <si>
    <t>GUANACASTE  / NICOYA  / NOSARA</t>
  </si>
  <si>
    <t>PUNTARENAS  / ESPARZA  / CALDERA</t>
  </si>
  <si>
    <t>GUANACASTE  / SANTA CRUZ  / GUAJINIQUIL</t>
  </si>
  <si>
    <t>PUNTARENAS  / BUENOS AIRES  / COLINAS</t>
  </si>
  <si>
    <t>GUANACASTE  / NANDAYURE  / BEJUCO</t>
  </si>
  <si>
    <t>PUNTARENAS  / PUNTARENAS  / GUACIMAL</t>
  </si>
  <si>
    <t>GUANACASTE  / SANTA CRUZ  / CABO VELAS</t>
  </si>
  <si>
    <t>GUANACASTE  / SANTA CRUZ  / TAMARINDO</t>
  </si>
  <si>
    <t>PUNTARENAS  / PUNTARENAS  / BARRANCA</t>
  </si>
  <si>
    <t>PUNTARENAS  / BUENOS AIRES  / BIOLLEY</t>
  </si>
  <si>
    <t>PUNTARENAS  / PUNTARENAS  / MONTE VERDE</t>
  </si>
  <si>
    <t>PUNTARENAS  / BUENOS AIRES  / BRUNKA</t>
  </si>
  <si>
    <t>6-01-10</t>
  </si>
  <si>
    <t>PUNTARENAS  / PUNTARENAS  / ISLA DEL COCO</t>
  </si>
  <si>
    <t>PUNTARENAS  / PUNTARENAS  / CHACARITA</t>
  </si>
  <si>
    <t>PUNTARENAS  / PUNTARENAS  / CHIRA</t>
  </si>
  <si>
    <t>PUNTARENAS  / PUNTARENAS  / ACAPULCO</t>
  </si>
  <si>
    <t>PUNTARENAS  / PUNTARENAS  / EL ROBLE</t>
  </si>
  <si>
    <t>PUNTARENAS  / PUNTARENAS  / ARANCIBIA</t>
  </si>
  <si>
    <t>D.A.R.E. "Manteniéndolo Real"</t>
  </si>
  <si>
    <t>Formación de formadores en Robótica</t>
  </si>
  <si>
    <t>CUADRO 1</t>
  </si>
  <si>
    <t>CUADRO 2</t>
  </si>
  <si>
    <t>CUADRO 3</t>
  </si>
  <si>
    <t>CUADRO 4</t>
  </si>
  <si>
    <t>CUADRO 5</t>
  </si>
  <si>
    <t>CUADRO 7</t>
  </si>
  <si>
    <t>CUADRO 8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</si>
  <si>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1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</si>
  <si>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</si>
  <si>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</si>
  <si>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</si>
  <si>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</si>
  <si>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Fallecidos</t>
    </r>
    <r>
      <rPr>
        <vertAlign val="superscript"/>
        <sz val="11"/>
        <rFont val="Cambria"/>
        <family val="1"/>
        <scheme val="major"/>
      </rPr>
      <t xml:space="preserve"> 1/</t>
    </r>
  </si>
  <si>
    <r>
      <t>Abandonos (Exclusión)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</si>
  <si>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</si>
  <si>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Aprobados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</si>
  <si>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 xml:space="preserve">Aplazados </t>
    </r>
    <r>
      <rPr>
        <b/>
        <vertAlign val="superscript"/>
        <sz val="12"/>
        <color theme="1"/>
        <rFont val="Cambria"/>
        <family val="1"/>
        <scheme val="major"/>
      </rPr>
      <t>1/</t>
    </r>
  </si>
  <si>
    <t>Lengua Indígena</t>
  </si>
  <si>
    <t>Afectividad y Sexualidad Integral</t>
  </si>
  <si>
    <t>Alcohol</t>
  </si>
  <si>
    <t>Tabaco</t>
  </si>
  <si>
    <t>5-11-05</t>
  </si>
  <si>
    <t>GUANACASTE  / HOJANCHA  / MATAMBU</t>
  </si>
  <si>
    <t/>
  </si>
  <si>
    <t>Proyecto Colegio de Alta Oportunidad: generación de oportunidades y prevención de riesgo en consumo de drogas</t>
  </si>
  <si>
    <t>Leer la Guía para el  llenado del cuadro.</t>
  </si>
  <si>
    <t>SEGÚN EFECTOS EN EL SISTEMA NERVIOSO CENTRAL</t>
  </si>
  <si>
    <t>Depresoras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</si>
  <si>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</si>
  <si>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</si>
  <si>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</si>
  <si>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</si>
  <si>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</si>
  <si>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</si>
  <si>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</si>
  <si>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</si>
  <si>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Cantidad de hijos</t>
  </si>
  <si>
    <t>Drogas no controladas
(o no medicadas)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</si>
  <si>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</si>
  <si>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</si>
  <si>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</si>
  <si>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</si>
  <si>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</si>
  <si>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</si>
  <si>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</si>
  <si>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</si>
  <si>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</si>
  <si>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</si>
  <si>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</si>
  <si>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</si>
  <si>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</si>
  <si>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Leer la Guía para el  llenado
del cuadro.</t>
  </si>
  <si>
    <t>DATOS SOBRE OTROS TIPOS DE VIOLENCIA</t>
  </si>
  <si>
    <t>Sí</t>
  </si>
  <si>
    <t>No</t>
  </si>
  <si>
    <t>Responda sí o no.</t>
  </si>
  <si>
    <t>¿Se está implementando el Programa Convivir para prevenir situaciones de violencia?</t>
  </si>
  <si>
    <t>¿Cuenta el centro educativo con Grupo de Convivencia?</t>
  </si>
  <si>
    <t>¿Cuenta el centro educativo con Diagnóstico de Convivencia?</t>
  </si>
  <si>
    <t>¿Cuenta el centro educativo con Plan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</si>
  <si>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</si>
  <si>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</si>
  <si>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</si>
  <si>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Estudiantes con Armas y cantidad de decomisos.</t>
  </si>
  <si>
    <t>8.</t>
  </si>
  <si>
    <t>¿Cantidad de estudiantes encontrados con arma contusa?</t>
  </si>
  <si>
    <t>9.</t>
  </si>
  <si>
    <t>¿Cantidad de estudiantes encontrados con arma hechiza?</t>
  </si>
  <si>
    <t>10.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</si>
  <si>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</si>
  <si>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</si>
  <si>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</si>
  <si>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</si>
  <si>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</si>
  <si>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</si>
  <si>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</si>
  <si>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</si>
  <si>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</si>
  <si>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</si>
  <si>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</si>
  <si>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</si>
  <si>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</si>
  <si>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Bullying</t>
  </si>
  <si>
    <t>Discriminación por xenofobia</t>
  </si>
  <si>
    <t>Discriminación racial</t>
  </si>
  <si>
    <t>Discriminación por orientación sexual</t>
  </si>
  <si>
    <t xml:space="preserve">Discriminación por identidad de género </t>
  </si>
  <si>
    <t>Académica Nocturna</t>
  </si>
  <si>
    <t>EN ACADÉMICA NOCTURNA</t>
  </si>
  <si>
    <t>4822</t>
  </si>
  <si>
    <t>00308</t>
  </si>
  <si>
    <t>NOCTURNO JOSE JOAQUIN JIMENEZ NUNEZ</t>
  </si>
  <si>
    <t>4824</t>
  </si>
  <si>
    <t>00305</t>
  </si>
  <si>
    <t>NOCTURNO DE HATILLO</t>
  </si>
  <si>
    <t>4825</t>
  </si>
  <si>
    <t>00303</t>
  </si>
  <si>
    <t>NOCTURNO BRAULIO CARRILLO COLINA</t>
  </si>
  <si>
    <t>4837</t>
  </si>
  <si>
    <t>NOCTURNO DESAMPARADOS</t>
  </si>
  <si>
    <t>4838</t>
  </si>
  <si>
    <t>00310</t>
  </si>
  <si>
    <t>NOCTURNO DE PURISCAL</t>
  </si>
  <si>
    <t>4839</t>
  </si>
  <si>
    <t>00311</t>
  </si>
  <si>
    <t>NOCTURNO DE CIUDAD COLON</t>
  </si>
  <si>
    <t>4840</t>
  </si>
  <si>
    <t>00312</t>
  </si>
  <si>
    <t>NOCTURNO DE PEREZ ZELEDON</t>
  </si>
  <si>
    <t>4841</t>
  </si>
  <si>
    <t>00596</t>
  </si>
  <si>
    <t>NOCTURNO DE BUENOS AIRES</t>
  </si>
  <si>
    <t>4842</t>
  </si>
  <si>
    <t>00314</t>
  </si>
  <si>
    <t>NOCTURNO MIGUEL OBREGON LIZANO</t>
  </si>
  <si>
    <t>4843</t>
  </si>
  <si>
    <t>00315</t>
  </si>
  <si>
    <t>NOCTURNO DE GRECIA</t>
  </si>
  <si>
    <t>4848</t>
  </si>
  <si>
    <t>00313</t>
  </si>
  <si>
    <t>NOCTURNO DE PALMARES</t>
  </si>
  <si>
    <t>4849</t>
  </si>
  <si>
    <t>00316</t>
  </si>
  <si>
    <t>NOCTURNO JULIAN VOLIO LLORENTE</t>
  </si>
  <si>
    <t>4850</t>
  </si>
  <si>
    <t>00317</t>
  </si>
  <si>
    <t>NOCTURNO DE NARANJO</t>
  </si>
  <si>
    <t>4853</t>
  </si>
  <si>
    <t>00319</t>
  </si>
  <si>
    <t>NOCTURNO DE CARTAGO</t>
  </si>
  <si>
    <t>4854</t>
  </si>
  <si>
    <t>00593</t>
  </si>
  <si>
    <t>SECCION NOCTURNA ACADEMICA DE PARAISO</t>
  </si>
  <si>
    <t>4855</t>
  </si>
  <si>
    <t>00320</t>
  </si>
  <si>
    <t>NOCTURNO DE LA UNION</t>
  </si>
  <si>
    <t>4859</t>
  </si>
  <si>
    <t>00321</t>
  </si>
  <si>
    <t>NOCTURNO PBRO. ENRIQUE MENZEL</t>
  </si>
  <si>
    <t>4860</t>
  </si>
  <si>
    <t>00322</t>
  </si>
  <si>
    <t>NOCTURNO ALFREDO GONZÁLEZ FLORES</t>
  </si>
  <si>
    <t>4861</t>
  </si>
  <si>
    <t>00323</t>
  </si>
  <si>
    <t>NOCTURNO HERMAN LOPEZ HERNANDEZ</t>
  </si>
  <si>
    <t>4862</t>
  </si>
  <si>
    <t>00324</t>
  </si>
  <si>
    <t>NOCTURNO DE RIO FRIO</t>
  </si>
  <si>
    <t>4867</t>
  </si>
  <si>
    <t>00595</t>
  </si>
  <si>
    <t>NOCTURNO LA CRUZ</t>
  </si>
  <si>
    <t>4869</t>
  </si>
  <si>
    <t>00325</t>
  </si>
  <si>
    <t>NOCTURNO DE LIBERIA</t>
  </si>
  <si>
    <t>4871</t>
  </si>
  <si>
    <t>00326</t>
  </si>
  <si>
    <t>NOCTURNO DE NICOYA</t>
  </si>
  <si>
    <t>4872</t>
  </si>
  <si>
    <t>00327</t>
  </si>
  <si>
    <t>NOCTURNO DE SANTA CRUZ</t>
  </si>
  <si>
    <t>4874</t>
  </si>
  <si>
    <t>00594</t>
  </si>
  <si>
    <t>NOCTURNO MAURILIO ALVARADO VARGAS</t>
  </si>
  <si>
    <t>4875</t>
  </si>
  <si>
    <t>00328</t>
  </si>
  <si>
    <t>NOCTURNO JUAN SANTAMARIA</t>
  </si>
  <si>
    <t>4877</t>
  </si>
  <si>
    <t>00330</t>
  </si>
  <si>
    <t>NOCTURNO JOSE MARTI</t>
  </si>
  <si>
    <t>4878</t>
  </si>
  <si>
    <t>00331</t>
  </si>
  <si>
    <t>NOCTURNO DE ESPARZA</t>
  </si>
  <si>
    <t>4881</t>
  </si>
  <si>
    <t>00337</t>
  </si>
  <si>
    <t>NOCTURNO DE CIUDAD NEILY</t>
  </si>
  <si>
    <t>4882</t>
  </si>
  <si>
    <t>00335</t>
  </si>
  <si>
    <t>NOCTURNO DE GOLFITO</t>
  </si>
  <si>
    <t>4883</t>
  </si>
  <si>
    <t>00343</t>
  </si>
  <si>
    <t>NOCTURNO DE SAN VITO</t>
  </si>
  <si>
    <t>4884</t>
  </si>
  <si>
    <t>00597</t>
  </si>
  <si>
    <t>NOCTURNO DE OSA</t>
  </si>
  <si>
    <t>4888</t>
  </si>
  <si>
    <t>00307</t>
  </si>
  <si>
    <t>NOCTURNO LA CUESTA</t>
  </si>
  <si>
    <t>4889</t>
  </si>
  <si>
    <t>00338</t>
  </si>
  <si>
    <t>NOCTURNO DE LIMON</t>
  </si>
  <si>
    <t>4890</t>
  </si>
  <si>
    <t>00601</t>
  </si>
  <si>
    <t>NOCTURNO DE BATAAN</t>
  </si>
  <si>
    <t>4893</t>
  </si>
  <si>
    <t>00341</t>
  </si>
  <si>
    <t>NOCTURNO DE POCOCÍ</t>
  </si>
  <si>
    <t>4894</t>
  </si>
  <si>
    <t>00353</t>
  </si>
  <si>
    <t>NOCTURNO DE GUÁCIMO</t>
  </si>
  <si>
    <t>4896</t>
  </si>
  <si>
    <t>00598</t>
  </si>
  <si>
    <t>NOCTURNO DE QUEPOS</t>
  </si>
  <si>
    <t>4916</t>
  </si>
  <si>
    <t>00575</t>
  </si>
  <si>
    <t>NOCTURNO CARLOS MELENDEZ CHAVERRI</t>
  </si>
  <si>
    <t>5284</t>
  </si>
  <si>
    <t>00603</t>
  </si>
  <si>
    <t>NOCTURNO PACIFICO SUR</t>
  </si>
  <si>
    <t>5682</t>
  </si>
  <si>
    <t>00647</t>
  </si>
  <si>
    <t>NOCTURNO LA JULIETA</t>
  </si>
  <si>
    <t>5706</t>
  </si>
  <si>
    <t>00600</t>
  </si>
  <si>
    <t>NOCTURNO DE SIQUIRRES</t>
  </si>
  <si>
    <t>5732</t>
  </si>
  <si>
    <t>00599</t>
  </si>
  <si>
    <t>NOCTURNO GUAYCARA</t>
  </si>
  <si>
    <t>5806</t>
  </si>
  <si>
    <t>00709</t>
  </si>
  <si>
    <t>5807</t>
  </si>
  <si>
    <t>00711</t>
  </si>
  <si>
    <t>NOCTURNO DE CARIARI</t>
  </si>
  <si>
    <t>5815</t>
  </si>
  <si>
    <t>00710</t>
  </si>
  <si>
    <t>NOCTURNO DE SINAI</t>
  </si>
  <si>
    <t>5816</t>
  </si>
  <si>
    <t>00739</t>
  </si>
  <si>
    <t>NOCTURNO OROTINA</t>
  </si>
  <si>
    <t>5929</t>
  </si>
  <si>
    <t>00788</t>
  </si>
  <si>
    <t>NOCTURNO DE PUERTO VIEJO</t>
  </si>
  <si>
    <t>6101</t>
  </si>
  <si>
    <t>00827</t>
  </si>
  <si>
    <t>NOCTURNO DE POCORA</t>
  </si>
  <si>
    <t>6113</t>
  </si>
  <si>
    <t>00831</t>
  </si>
  <si>
    <t>NOCTURNO DE SAN PEDRO</t>
  </si>
  <si>
    <t>6475</t>
  </si>
  <si>
    <t>NOCTURNO DE BAGACES</t>
  </si>
  <si>
    <t>6523</t>
  </si>
  <si>
    <t>01009</t>
  </si>
  <si>
    <t>NOCTURNO DE JACO</t>
  </si>
  <si>
    <t>6551</t>
  </si>
  <si>
    <t>01010</t>
  </si>
  <si>
    <t>NOCTURNO DE AMUBRI</t>
  </si>
  <si>
    <t>GUADALUPE</t>
  </si>
  <si>
    <t>LORENA GARCIA VILLAREAL</t>
  </si>
  <si>
    <t>PATRICIA PARRA VARGAS</t>
  </si>
  <si>
    <t>ILVIN PINEDA HERNANDEZ</t>
  </si>
  <si>
    <t>B° LICEO UNESCO</t>
  </si>
  <si>
    <t>LETICIA MEDINA OBREGON</t>
  </si>
  <si>
    <t>URBANIZACION LOMAS</t>
  </si>
  <si>
    <t>BARRIO EL COLEGIO</t>
  </si>
  <si>
    <t>JACQUELINE AVILA ROJAS</t>
  </si>
  <si>
    <t>DANILO CRUZ CASTRO</t>
  </si>
  <si>
    <t>CENTRO</t>
  </si>
  <si>
    <t>JORGE VARGAS VARELA</t>
  </si>
  <si>
    <t>LA PLAZA</t>
  </si>
  <si>
    <t>MOISES JAMIENSON CASTILLO</t>
  </si>
  <si>
    <t>MAURICIO MOREIRA ARCE</t>
  </si>
  <si>
    <t>EL INVU</t>
  </si>
  <si>
    <t>GUSTAVO RAMOS BERMUDEZ</t>
  </si>
  <si>
    <t>RIO FRIO</t>
  </si>
  <si>
    <t>B° MORACIA</t>
  </si>
  <si>
    <t>LUIS ARNOLDO VELÁSQUEZ UMAÑA</t>
  </si>
  <si>
    <t>ONELIA GUEVARA VIALES</t>
  </si>
  <si>
    <t>KATHERINE MARCHENA CASCANTE</t>
  </si>
  <si>
    <t>RODOLFO CENTENO UMANZOR</t>
  </si>
  <si>
    <t>JUAN CARLOS CHAVES VALVERDE</t>
  </si>
  <si>
    <t>BRENDA GONZALEZ GONZALEZ</t>
  </si>
  <si>
    <t>INVU LA ROTONDA</t>
  </si>
  <si>
    <t>FELIX MIRANDA QUESADA</t>
  </si>
  <si>
    <t>LA ISLA</t>
  </si>
  <si>
    <t>ALBERTO AMADOR RODRIGUEZ</t>
  </si>
  <si>
    <t>PALMAR NORTE</t>
  </si>
  <si>
    <t>EDGAR FONSECA GARRO</t>
  </si>
  <si>
    <t>RICARDO FUNEZ ROJAS</t>
  </si>
  <si>
    <t>CARMEN CIRA DIAZ LOPEZ</t>
  </si>
  <si>
    <t>BATAN</t>
  </si>
  <si>
    <t>SARITA ALVAREZ ARIAS</t>
  </si>
  <si>
    <t>CALLE LOS COLEGIOS</t>
  </si>
  <si>
    <t>EDIN LOPEZ RIVERA</t>
  </si>
  <si>
    <t>JUNTA NARANJO</t>
  </si>
  <si>
    <t>BETSAIDA NOVOA HIDALGO</t>
  </si>
  <si>
    <t>ALLAN SOLANO SALAZAR</t>
  </si>
  <si>
    <t>LA JULIETA</t>
  </si>
  <si>
    <t>JENNY DELGADO JIMENEZ</t>
  </si>
  <si>
    <t>LEONARDO SEGURA NUÑEZ</t>
  </si>
  <si>
    <t>GUAYCARA</t>
  </si>
  <si>
    <t>MARIA ESTHER CORDERO MADRIZ</t>
  </si>
  <si>
    <t>JENNY CESPEDES PIERRE</t>
  </si>
  <si>
    <t>ROGER ROJAS CESPEDES</t>
  </si>
  <si>
    <t>EL KILOMETRO</t>
  </si>
  <si>
    <t>MAGDIEL SALAS JIMENEZ</t>
  </si>
  <si>
    <t>POCORA CENTRO</t>
  </si>
  <si>
    <t>ANNY VILLAREAL CAMPOS</t>
  </si>
  <si>
    <t>COPEY</t>
  </si>
  <si>
    <t>ELVIS BENAVIDES JIMENEZ</t>
  </si>
  <si>
    <t>PABLO GUERRA MIRANDA</t>
  </si>
  <si>
    <t>00329</t>
  </si>
  <si>
    <t>NOCTURNO CALASANZ</t>
  </si>
  <si>
    <t>0006</t>
  </si>
  <si>
    <t>15</t>
  </si>
  <si>
    <t>SAN RAFAEL</t>
  </si>
  <si>
    <t>PRIVADA</t>
  </si>
  <si>
    <t>FLAVIO BENITO BALDIZON ARATA</t>
  </si>
  <si>
    <t>Datos del director(a):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</si>
  <si>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</si>
  <si>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</si>
  <si>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t>Datos del supervisor(a):</t>
  </si>
  <si>
    <t>Reporte la cantidad de casos en que se han implementado los siguientes protocolos en el Centro Educativo.  Además, indique la cantidad de estudiantes involucrados en los casos mencionados.</t>
  </si>
  <si>
    <t>ESTUDIANTES QUE CONSUMEN DROGAS NO CONTROLADAS (O NO MEDICADAS)</t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</si>
  <si>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</si>
  <si>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</si>
  <si>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</si>
  <si>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Otros, especifique seguidamente </t>
    </r>
    <r>
      <rPr>
        <vertAlign val="superscript"/>
        <sz val="11"/>
        <rFont val="Cambria"/>
        <family val="1"/>
        <scheme val="major"/>
      </rPr>
      <t>2/</t>
    </r>
  </si>
  <si>
    <t>CUADRO 6</t>
  </si>
  <si>
    <t>CUADRO 9--PARTE 1--</t>
  </si>
  <si>
    <t>CUADRO 9--PARTE 2--</t>
  </si>
  <si>
    <t>CENSO ESCOLAR 2019 -- INFORME FINAL</t>
  </si>
  <si>
    <t>SAN JOSÉ  / SAN JOSÉ  / CARMEN</t>
  </si>
  <si>
    <t>SAN JOSÉ  / SAN JOSÉ  / MERCED</t>
  </si>
  <si>
    <t>SAN JOSÉ  / SAN JOSÉ  / HOSPITAL</t>
  </si>
  <si>
    <t>SAN JOSÉ  / SAN JOSÉ  / CATEDRAL</t>
  </si>
  <si>
    <t>SAN JOSÉ  / SAN JOSÉ  / ZAPOTE</t>
  </si>
  <si>
    <t>SAN JOSÉ  / SAN JOSÉ  / SAN FRANCISCO DE DOS RÍOS</t>
  </si>
  <si>
    <t>SAN JOSÉ  / SAN JOSÉ  / URUCA</t>
  </si>
  <si>
    <t>SAN JOSÉ  / SAN JOSÉ  / MATA REDONDA</t>
  </si>
  <si>
    <t>SAN JOSÉ  / SAN JOSÉ  / PAVAS</t>
  </si>
  <si>
    <t>SAN JOSÉ  / SAN JOSÉ  / HATILLO</t>
  </si>
  <si>
    <t>SAN JOSÉ  / SAN JOSÉ  / SAN SEBASTIÁN</t>
  </si>
  <si>
    <t>SAN JOSÉ  / ESCAZÚ  / ESCAZÚ</t>
  </si>
  <si>
    <t>SAN JOSÉ  / ESCAZÚ  / SAN ANTONIO</t>
  </si>
  <si>
    <t>SAN JOSÉ  / ESCAZÚ  / SAN RAFAEL</t>
  </si>
  <si>
    <t>SAN JOSÉ  / DESAMPARADOS  / DESAMPARADOS</t>
  </si>
  <si>
    <t>SAN JOSÉ  / DESAMPARADOS  / SAN MIGUEL</t>
  </si>
  <si>
    <t>SAN JOSÉ  / DESAMPARADOS  / SAN JUAN DE DIOS</t>
  </si>
  <si>
    <t>SAN JOSÉ  / DESAMPARADOS  / SAN RAFAEL ARRIBA</t>
  </si>
  <si>
    <t>SAN JOSÉ  / DESAMPARADOS  / SAN ANTONIO</t>
  </si>
  <si>
    <t>SAN JOSÉ  / DESAMPARADOS  / FRAILES</t>
  </si>
  <si>
    <t>SAN JOSÉ  / DESAMPARADOS  / PATARRÁ</t>
  </si>
  <si>
    <t>SAN JOSÉ  / DESAMPARADOS  / SAN CRISTÓBAL</t>
  </si>
  <si>
    <t>SAN JOSÉ  / DESAMPARADOS  / ROSARIO</t>
  </si>
  <si>
    <t>SAN JOSÉ  / DESAMPARADOS  / DAMAS</t>
  </si>
  <si>
    <t>SAN JOSÉ  / DESAMPARADOS  / SAN RAFAEL ABAJO</t>
  </si>
  <si>
    <t>SAN JOSÉ  / DESAMPARADOS  / GRAVILIAS</t>
  </si>
  <si>
    <t>SAN JOSÉ  / DESAMPARADOS  / LOS GUIDO</t>
  </si>
  <si>
    <t>SAN JOSÉ  / PURISCAL  / SANTIAGO</t>
  </si>
  <si>
    <t>SAN JOSÉ  / PURISCAL  / MERCEDES SUR</t>
  </si>
  <si>
    <t>SAN JOSÉ  / PURISCAL  / BARBACOAS</t>
  </si>
  <si>
    <t>SAN JOSÉ  / PURISCAL  / GRIFO ALTO</t>
  </si>
  <si>
    <t>SAN JOSÉ  / PURISCAL  / SAN RAFAEL</t>
  </si>
  <si>
    <t>SAN JOSÉ  / PURISCAL  / CANDELARITA</t>
  </si>
  <si>
    <t>SAN JOSÉ  / PURISCAL  / DESAMPARADITOS</t>
  </si>
  <si>
    <t>SAN JOSÉ  / PURISCAL  / SAN ANTONIO</t>
  </si>
  <si>
    <t>SAN JOSÉ  / PURISCAL  / CHIRES</t>
  </si>
  <si>
    <t>SAN JOSÉ  / TARRAZÚ  / SAN MARCOS</t>
  </si>
  <si>
    <t>SAN JOSÉ  / TARRAZÚ  / SAN LORENZO</t>
  </si>
  <si>
    <t>SAN JOSÉ  / TARRAZÚ  / SAN CARLOS</t>
  </si>
  <si>
    <t>SAN JOSÉ  / ASERRÍ  / ASERRÍ</t>
  </si>
  <si>
    <t>SAN JOSÉ  / ASERRÍ  / TARBACA</t>
  </si>
  <si>
    <t>SAN JOSÉ  / ASERRÍ  / VUELTA DE JORCO</t>
  </si>
  <si>
    <t>SAN JOSÉ  / ASERRÍ  / SAN GABRIEL</t>
  </si>
  <si>
    <t>SAN JOSÉ  / ASERRÍ  / LEGUA</t>
  </si>
  <si>
    <t>SAN JOSÉ  / ASERRÍ  / MONTERREY</t>
  </si>
  <si>
    <t>SAN JOSÉ  / ASERRÍ  / SALITRILLOS</t>
  </si>
  <si>
    <t>SAN JOSÉ  / MORA  / COLÓN</t>
  </si>
  <si>
    <t>SAN JOSÉ  / MORA  / GUAYABO</t>
  </si>
  <si>
    <t>SAN JOSÉ  / MORA  / TABARCIA</t>
  </si>
  <si>
    <t>SAN JOSÉ  / MORA  / PIEDRAS NEGRAS</t>
  </si>
  <si>
    <t>SAN JOSÉ  / MORA  / PICAGRES</t>
  </si>
  <si>
    <t>SAN JOSÉ  / MORA  / JARIS</t>
  </si>
  <si>
    <t>SAN JOSÉ  / MORA  / QUITIRRISI</t>
  </si>
  <si>
    <t>SAN JOSÉ  / GOICOECHEA  / GUADALUPE</t>
  </si>
  <si>
    <t>SAN JOSÉ  / GOICOECHEA  / SAN FRANCISCO</t>
  </si>
  <si>
    <t>SAN JOSÉ  / GOICOECHEA  / CALLE BLANCOS</t>
  </si>
  <si>
    <t>SAN JOSÉ  / GOICOECHEA  / MATA DE PLÁTANO</t>
  </si>
  <si>
    <t>SAN JOSÉ  / GOICOECHEA  / IPÍS</t>
  </si>
  <si>
    <t>SAN JOSÉ  / GOICOECHEA  / RANCHO REDONDO</t>
  </si>
  <si>
    <t>SAN JOSÉ  / GOICOECHEA  / PURRAL</t>
  </si>
  <si>
    <t>SAN JOSÉ  / SANTA ANA  / SANTA ANA</t>
  </si>
  <si>
    <t>SAN JOSÉ  / SANTA ANA  / SALITRAL</t>
  </si>
  <si>
    <t>SAN JOSÉ  / SANTA ANA  / POZOS</t>
  </si>
  <si>
    <t>SAN JOSÉ  / SANTA ANA  / URUCA</t>
  </si>
  <si>
    <t>SAN JOSÉ  / SANTA ANA  / PIEDADES</t>
  </si>
  <si>
    <t>SAN JOSÉ  / SANTA ANA  / BRASIL</t>
  </si>
  <si>
    <t>SAN JOSÉ  / ALAJUELITA  / ALAJUELITA</t>
  </si>
  <si>
    <t>SAN JOSÉ  / ALAJUELITA  / SAN JOSECITO</t>
  </si>
  <si>
    <t>SAN JOSÉ  / ALAJUELITA  / SAN ANTONIO</t>
  </si>
  <si>
    <t>SAN JOSÉ  / ALAJUELITA  / CONCEPCIÓN</t>
  </si>
  <si>
    <t>SAN JOSÉ  / ALAJUELITA  / SAN FELIPE</t>
  </si>
  <si>
    <t>SAN JOSÉ  / VÁSQUEZ DE CORONADO  / SAN ISIDRO</t>
  </si>
  <si>
    <t>SAN JOSÉ  / VÁSQUEZ DE CORONADO  / SAN RAFAEL</t>
  </si>
  <si>
    <t>SAN JOSÉ  / VÁSQUEZ DE CORONADO  / DULCE NOMBRE DE JESÚS</t>
  </si>
  <si>
    <t>SAN JOSÉ  / VÁSQUEZ DE CORONADO  / PATALILLO</t>
  </si>
  <si>
    <t>SAN JOSÉ  / VÁSQUEZ DE CORONADO  / CASCAJAL</t>
  </si>
  <si>
    <t>SAN JOSÉ  / ACOSTA  / SAN IGNACIO</t>
  </si>
  <si>
    <t>SAN JOSÉ  / ACOSTA  / GUAITIL</t>
  </si>
  <si>
    <t>SAN JOSÉ  / ACOSTA  / PALMICHAL</t>
  </si>
  <si>
    <t>SAN JOSÉ  / ACOSTA  / CANGREJAL</t>
  </si>
  <si>
    <t>SAN JOSÉ  / ACOSTA  / SABANILLAS</t>
  </si>
  <si>
    <t>SAN JOSÉ  / TIBAS  / SAN JUAN</t>
  </si>
  <si>
    <t>SAN JOSÉ  / TIBÁS  / CINCO ESQUINAS</t>
  </si>
  <si>
    <t>SAN JOSÉ  / TIBÁS  / ANSELMO LLORENTE</t>
  </si>
  <si>
    <t>SAN JOSÉ  / TIBÁS  / LEÓN XIII</t>
  </si>
  <si>
    <t>SAN JOSÉ  / TIBÁS  / COLIMA</t>
  </si>
  <si>
    <t>SAN JOSÉ  / MORAVIA  / SAN VICENTE</t>
  </si>
  <si>
    <t>SAN JOSÉ  / MORAVIA  / SAN JERÓNIMO</t>
  </si>
  <si>
    <t>SAN JOSÉ  / MORAVIA  / TRINIDAD</t>
  </si>
  <si>
    <t>SAN JOSÉ  / MONTES DE OCA  / SAN PEDRO</t>
  </si>
  <si>
    <t>SAN JOSÉ  / MONTES DE OCA  / SABANILLA</t>
  </si>
  <si>
    <t>SAN JOSÉ  / MONTES DE OCA  / MERCEDES</t>
  </si>
  <si>
    <t>SAN JOSÉ  / MONTES DE OCA  / SAN RAFAEL</t>
  </si>
  <si>
    <t>SAN JOSÉ  / TURRUBARES  / SAN PABLO</t>
  </si>
  <si>
    <t>SAN JOSÉ  / TURRUBARES  / SAN PEDRO</t>
  </si>
  <si>
    <t>SAN JOSÉ  / TURRUBARES  / SAN JUAN DE MATA</t>
  </si>
  <si>
    <t>SAN JOSÉ  / TURRUBARES  / SAN LUIS</t>
  </si>
  <si>
    <t>SAN JOSÉ  / TURRUBARES  / CARARA</t>
  </si>
  <si>
    <t>SAN JOSÉ  / DOTA  / SANTA MARÍA</t>
  </si>
  <si>
    <t>SAN JOSÉ  / DOTA  / JARDÍN</t>
  </si>
  <si>
    <t>SAN JOSÉ  / DOTA  / COPEY</t>
  </si>
  <si>
    <t>SAN JOSÉ  / CURRIDABAT  / CURRIDABAT</t>
  </si>
  <si>
    <t>SAN JOSÉ  / CURRIDABAT  / GRANADILLA</t>
  </si>
  <si>
    <t>SAN JOSÉ  / CURRIDABAT  / SÁNCHEZ</t>
  </si>
  <si>
    <t>SAN JOSÉ  / CURRIDABAT  / TIRRASES</t>
  </si>
  <si>
    <t>SAN JOSÉ  / PÉREZ ZELEDÓN  / SAN ISIDRO DE EL GENERAL</t>
  </si>
  <si>
    <t>SAN JOSÉ  / PÉREZ ZELEDÓN  / EL GENERAL</t>
  </si>
  <si>
    <t>SAN JOSÉ  / PÉREZ ZELEDÓN  / DANIEL FLORES</t>
  </si>
  <si>
    <t>SAN JOSÉ  / PÉREZ ZELEDÓN  / RIVAS</t>
  </si>
  <si>
    <t>SAN JOSÉ  / PÉREZ ZELEDÓN  / SAN PEDRO</t>
  </si>
  <si>
    <t>SAN JOSÉ  / PÉREZ ZELEDÓN  / PLATANARES</t>
  </si>
  <si>
    <t>SAN JOSÉ  / PÉREZ ZELEDÓN  / PEJIBAYE</t>
  </si>
  <si>
    <t>SAN JOSÉ  / PÉREZ ZELEDÓN  / CAJÓN</t>
  </si>
  <si>
    <t>SAN JOSÉ  / PÉREZ ZELEDÓN  / BARÚ</t>
  </si>
  <si>
    <t>SAN JOSÉ  / PÉREZ ZELEDÓN  / RÍO NUEVO</t>
  </si>
  <si>
    <t>SAN JOSÉ  / PÉREZ ZELEDÓN  / PÁRAMO</t>
  </si>
  <si>
    <t>SAN JOSÉ  / PÉREZ ZELEDÓN  / LA AMISTAD</t>
  </si>
  <si>
    <t>SAN JOSÉ  / LEÓN CORTÉS CASTRO  / SAN PABLO</t>
  </si>
  <si>
    <t>SAN JOSÉ  / LEÓN CORTÉS CASTRO  / SAN ANDRÉS</t>
  </si>
  <si>
    <t>SAN JOSÉ  / LEÓN CORTÉS CASTRO  / LLANO BONITO</t>
  </si>
  <si>
    <t>SAN JOSÉ  / LEÓN CORTÉS CASTRO  / SAN ISIDRO</t>
  </si>
  <si>
    <t>SAN JOSÉ  / LEÓN CORTÉS CASTRO  / SANTA CRUZ</t>
  </si>
  <si>
    <t>SAN JOSÉ  / LEÓN CORTÉS CASTRO  / SAN ANTONIO</t>
  </si>
  <si>
    <t>ALAJUELA  / ALAJUELA  / SAN JOSÉ</t>
  </si>
  <si>
    <t>ALAJUELA  / ALAJUELA  / GUÁCIMA</t>
  </si>
  <si>
    <t>ALAJUELA  / ALAJUELA  / RÍO SEGUNDO</t>
  </si>
  <si>
    <t>ALAJUELA  / ALAJUELA  / TURRÚCARES</t>
  </si>
  <si>
    <t>ALAJUELA  / ALAJUELA  / SARAPIQUÍ</t>
  </si>
  <si>
    <t>ALAJUELA  / SAN RAMÓN  / SAN RAMÓN</t>
  </si>
  <si>
    <t>ALAJUELA  / SAN RAMÓN  / SANTIAGO</t>
  </si>
  <si>
    <t>ALAJUELA  / SAN RAMÓN  / SAN JUAN</t>
  </si>
  <si>
    <t>ALAJUELA  / SAN RAMÓN  / PIEDADES NORTE</t>
  </si>
  <si>
    <t>ALAJUELA  / SAN RAMÓN  / PIEDADES SUR</t>
  </si>
  <si>
    <t>ALAJUELA  / SAN RAMÓN  / SAN RAFAEL</t>
  </si>
  <si>
    <t>ALAJUELA  / SAN RAMÓN  / SAN ISIDRO</t>
  </si>
  <si>
    <t>ALAJUELA  / SAN RAMÓN  / ÁNGELES</t>
  </si>
  <si>
    <t>ALAJUELA  / SAN RAMÓN  / ALFARO</t>
  </si>
  <si>
    <t>ALAJUELA  / SAN RAMÓN  / VOLIO</t>
  </si>
  <si>
    <t>ALAJUELA  / SAN RAMÓN  / CONCEPCIÓN</t>
  </si>
  <si>
    <t>ALAJUELA  / SAN RAMÓN  / ZAPOTAL</t>
  </si>
  <si>
    <t>ALAJUELA  / SAN RAMÓN  / PEÑAS BLANCAS</t>
  </si>
  <si>
    <t>ALAJUELA  / SAN RAMÓN  / SAN LORENZO</t>
  </si>
  <si>
    <t>ALAJUELA  / GRECIA  / SAN JOSÉ</t>
  </si>
  <si>
    <t>ALAJUELA  / SAN MATEO  / JESÚS MARÍA</t>
  </si>
  <si>
    <t>ALAJUELA  / ATENAS  / JESÚS</t>
  </si>
  <si>
    <t>ALAJUELA  / ATENAS  / CONCEPCIÓN</t>
  </si>
  <si>
    <t>ALAJUELA  / ATENAS  / SAN JOSÉ</t>
  </si>
  <si>
    <t>ALAJUELA  / NARANJO  / SAN JOSÉ</t>
  </si>
  <si>
    <t>ALAJUELA  / NARANJO  / SAN JERÓNIMO</t>
  </si>
  <si>
    <t>ALAJUELA  / NARANJO  / EL ROSARIO</t>
  </si>
  <si>
    <t>ALAJUELA  / PALMARES  / ESQUÍPULAS</t>
  </si>
  <si>
    <t>ALAJUELA  / POÁS  / SAN PEDRO</t>
  </si>
  <si>
    <t>ALAJUELA  / POÁS  / SAN JUAN</t>
  </si>
  <si>
    <t>ALAJUELA  / POÁS  / SAN RAFAEL</t>
  </si>
  <si>
    <t>ALAJUELA  / POÁS  / CARRILLOS</t>
  </si>
  <si>
    <t>ALAJUELA  / POÁS  / SABANA REDONDA</t>
  </si>
  <si>
    <t>ALAJUELA  / OROTINA  / EL MASTATE</t>
  </si>
  <si>
    <t>ALAJUELA  / OROTINA  / LA CEIBA</t>
  </si>
  <si>
    <t>ALAJUELA  / SAN CARLOS  / BUENAVISTA</t>
  </si>
  <si>
    <t>ALAJUELA  / SAN CARLOS  / LA FORTUNA</t>
  </si>
  <si>
    <t>ALAJUELA  / SAN CARLOS  / LA TIGRA</t>
  </si>
  <si>
    <t>ALAJUELA  / SAN CARLOS  / LA PALMERA</t>
  </si>
  <si>
    <t>ALAJUELA  / SARCHÍ  / SARCHÍ NORTE</t>
  </si>
  <si>
    <t>ALAJUELA  / SARCHÍ  / SARCHÍ SUR</t>
  </si>
  <si>
    <t>ALAJUELA  / SARCHÍ  / TORO AMARILLO</t>
  </si>
  <si>
    <t>ALAJUELA  / SARCHÍ  / SAN PEDRO</t>
  </si>
  <si>
    <t>ALAJUELA  / SARCHÍ  / RODRIGUEZ</t>
  </si>
  <si>
    <t>ALAJUELA  / UPALA  / SAN JOSÉ O PIZOTE</t>
  </si>
  <si>
    <t>ALAJUELA  / UPALA  / DOS RÍOS</t>
  </si>
  <si>
    <t>ALAJUELA  / RÍO CUARTO  / RÍO CUARTO</t>
  </si>
  <si>
    <t>2-16-02</t>
  </si>
  <si>
    <t>ALAJUELA  / RÍO CUARTO  / SANTA RITA</t>
  </si>
  <si>
    <t>2-16-03</t>
  </si>
  <si>
    <t>ALAJUELA  / RÍO CUARTO  / SANTA ISABEL</t>
  </si>
  <si>
    <t>CARTAGO  / CARTAGO  / ORIENTAL</t>
  </si>
  <si>
    <t>CARTAGO  / CARTAGO  / OCCIDENTAL</t>
  </si>
  <si>
    <t>CARTAGO  / CARTAGO  / SAN NICOLÁS</t>
  </si>
  <si>
    <t>CARTAGO  / CARTAGO  / AGUACALIENTE O SAN FRANCISCO</t>
  </si>
  <si>
    <t>CARTAGO  / CARTAGO  / GUADALUPE O ARENILLA</t>
  </si>
  <si>
    <t>CARTAGO  / PARAÍSO  / PARAÍSO</t>
  </si>
  <si>
    <t>CARTAGO  / PARAÍSO  / SANTIAGO</t>
  </si>
  <si>
    <t>CARTAGO  / PARAÍSO  / OROSI</t>
  </si>
  <si>
    <t>CARTAGO  / PARAÍSO  / CACHÍ</t>
  </si>
  <si>
    <t>CARTAGO  / PARAÍSO  / LLANOS DE SANTA LUCÍA</t>
  </si>
  <si>
    <t>CARTAGO  / LA UNIÓN  / TRES RÍOS</t>
  </si>
  <si>
    <t>CARTAGO  / LA UNIÓN  / SAN DIEGO</t>
  </si>
  <si>
    <t>CARTAGO  / LA UNIÓN  / SAN JUAN</t>
  </si>
  <si>
    <t>CARTAGO  / LA UNIÓN  / SAN RAFAEL</t>
  </si>
  <si>
    <t>CARTAGO  / LA UNIÓN  / CONCEPCIÓN</t>
  </si>
  <si>
    <t>CARTAGO  / LA UNIÓN  / DULCE NOMBRE</t>
  </si>
  <si>
    <t>CARTAGO  / LA UNIÓN  / SAN RAMÓN</t>
  </si>
  <si>
    <t>CARTAGO  / LA UNIÓN  / RÍO AZUL</t>
  </si>
  <si>
    <t>CARTAGO  / JIMÉNEZ  / JUAN VIÑAS</t>
  </si>
  <si>
    <t>CARTAGO  / JIMÉNEZ  / TUCURRIQUE</t>
  </si>
  <si>
    <t>CARTAGO  / JIMÉNEZ  / PEJIBAYE</t>
  </si>
  <si>
    <t>CARTAGO  / TURRIALBA  / CHIRRIPÓ</t>
  </si>
  <si>
    <t>HEREDIA  / BARVA  / SANTA LUCÍA</t>
  </si>
  <si>
    <t>HEREDIA  / BARVA  / SAN JOSÉ DE LA MONTAÑA</t>
  </si>
  <si>
    <t>HEREDIA  / SANTO DOMINGO  / SANTO TOMÁS</t>
  </si>
  <si>
    <t>HEREDIA  / SANTO DOMINGO  / PARÁ</t>
  </si>
  <si>
    <t>HEREDIA  / SANTA BÁRBARA  / SANTA BÁRBARA</t>
  </si>
  <si>
    <t>HEREDIA  / SANTA BÁRBARA  / SAN PEDRO</t>
  </si>
  <si>
    <t>HEREDIA  / SANTA BÁRBARA  / SAN JUAN</t>
  </si>
  <si>
    <t>HEREDIA  / SANTA BÁRBARA  / JESÚS</t>
  </si>
  <si>
    <t>HEREDIA  / SANTA BÁRBARA  / SANTO DOMINGO</t>
  </si>
  <si>
    <t>HEREDIA  / SANTA BÁRBARA  / PURABÁ</t>
  </si>
  <si>
    <t>HEREDIA  / SAN RAFAEL  / ÁNGELES</t>
  </si>
  <si>
    <t>HEREDIA  / SAN RAFAEL  / CONCEPCIÓN</t>
  </si>
  <si>
    <t>HEREDIA  / SAN ISIDRO  / SAN JOSÉ</t>
  </si>
  <si>
    <t>HEREDIA  / SAN ISIDRO  / CONCEPCIÓN</t>
  </si>
  <si>
    <t>HEREDIA  / BELÉN  / SAN ANTONIO</t>
  </si>
  <si>
    <t>HEREDIA  / BELÉN  / LA RIBERA</t>
  </si>
  <si>
    <t>HEREDIA  / BELÉN  / ASUNCIÓN</t>
  </si>
  <si>
    <t>HEREDIA  / FLORES  / SAN JOAQUÍN</t>
  </si>
  <si>
    <t>HEREDIA  / SAN PABLO  / RINCÓN DE SABANILLA</t>
  </si>
  <si>
    <t>HEREDIA  / SARAPIQUÍ  / PUERTO VIEJO</t>
  </si>
  <si>
    <t>HEREDIA  / SARAPIQUÍ  / LA VIRGEN</t>
  </si>
  <si>
    <t>HEREDIA  / SARAPIQUÍ  / LAS HORQUETAS</t>
  </si>
  <si>
    <t>HEREDIA  / SARAPIQUÍ  / LLANURAS DEL GASPAR</t>
  </si>
  <si>
    <t>HEREDIA  / SARAPIQUÍ  / CUREÑA</t>
  </si>
  <si>
    <t>GUANACASTE  / LIBERIA  / CURUBANDÉ</t>
  </si>
  <si>
    <t>GUANACASTE  / NICOYA  / MANSIÓN</t>
  </si>
  <si>
    <t>GUANACASTE  / NICOYA  / SÁMARA</t>
  </si>
  <si>
    <t>GUANACASTE  / NICOYA  / BELÉN DE NOSARITA</t>
  </si>
  <si>
    <t>GUANACASTE  / SANTA CRUZ  / BOLSÓN</t>
  </si>
  <si>
    <t>GUANACASTE  / SANTA CRUZ  / DIRIÁ</t>
  </si>
  <si>
    <t>GUANACASTE  / BAGACES  / LA FORTUNA</t>
  </si>
  <si>
    <t>GUANACASTE  / BAGACES  / RÍO NARANJO</t>
  </si>
  <si>
    <t>GUANACASTE  / CARRILLO  / BELÉN</t>
  </si>
  <si>
    <t>GUANACASTE  / ABANGARES  / LAS JUNTAS</t>
  </si>
  <si>
    <t>GUANACASTE  / TILARÁN  / TILARÁN</t>
  </si>
  <si>
    <t>GUANACASTE  / TILARÁN  / QUEBRADA GRANDE</t>
  </si>
  <si>
    <t>GUANACASTE  / TILARÁN  / TRONADORA</t>
  </si>
  <si>
    <t>GUANACASTE  / TILARÁN  / SANTA ROSA</t>
  </si>
  <si>
    <t>GUANACASTE  / TILARÁN  / LÍBANO</t>
  </si>
  <si>
    <t>GUANACASTE  / TILARÁN  / TIERRAS MORENAS</t>
  </si>
  <si>
    <t>GUANACASTE  / TILARÁN  / ARENAL</t>
  </si>
  <si>
    <t>PUNTARENAS  / PUNTARENAS  / CÓBANO</t>
  </si>
  <si>
    <t>PUNTARENAS  / ESPARZA  / ESPÍRITU SANTO</t>
  </si>
  <si>
    <t>PUNTARENAS  / ESPARZA  / SAN JERÓNIMO</t>
  </si>
  <si>
    <t>PUNTARENAS  / BUENOS AIRES  / VOLCÁN</t>
  </si>
  <si>
    <t>PUNTARENAS  / BUENOS AIRES  / CHÁNGUENA</t>
  </si>
  <si>
    <t>PUNTARENAS  / MONTES DE ORO  / LA UNIÓN</t>
  </si>
  <si>
    <t>PUNTARENAS  / OSA  / PUERTO CORTÉS</t>
  </si>
  <si>
    <t>PUNTARENAS  / OSA  / BAHÍA BALLENA</t>
  </si>
  <si>
    <t>PUNTARENAS  / OSA  / BAHÍA DRAKE</t>
  </si>
  <si>
    <t>PUNTARENAS  / QUEPOS  / QUEPOS</t>
  </si>
  <si>
    <t>PUNTARENAS  / QUEPOS  / SAVEGRE</t>
  </si>
  <si>
    <t>PUNTARENAS  / QUEPOS  / NARANJITO</t>
  </si>
  <si>
    <t>PUNTARENAS  / GOLFITO  / PUERTO JIMÉNEZ</t>
  </si>
  <si>
    <t>PUNTARENAS  / GOLFITO  / GUAYCARÁ</t>
  </si>
  <si>
    <t>PUNTARENAS  / GOLFITO  / PAVÓN</t>
  </si>
  <si>
    <t>PUNTARENAS  / COTO BRUS  / GUTIÉRREZ BROUN</t>
  </si>
  <si>
    <t>PUNTARENAS  / GARABITO  / JACÓ</t>
  </si>
  <si>
    <t>PUNTARENAS  / GARABITO  / TÁRCOLES</t>
  </si>
  <si>
    <t>LIMON  / LIMÓN  / LIMÓN</t>
  </si>
  <si>
    <t>LIMON  / LIMÓN  / VALLE LA ESTRELLA</t>
  </si>
  <si>
    <t>LIMON  / LIMÓN  / RÍO BLANCO</t>
  </si>
  <si>
    <t>LIMON  / LIMÓN  / MATAMA</t>
  </si>
  <si>
    <t>LIMON  / POCOCÍ  / GUÁPILES</t>
  </si>
  <si>
    <t>LIMON  / POCOCÍ  / JIMÉNEZ</t>
  </si>
  <si>
    <t>LIMON  / POCOCÍ  / RITA</t>
  </si>
  <si>
    <t>LIMON  / POCOCÍ  / ROXANA</t>
  </si>
  <si>
    <t>LIMON  / POCOCÍ  / CARIARI</t>
  </si>
  <si>
    <t>LIMON  / POCOCÍ  / COLORADO</t>
  </si>
  <si>
    <t>LIMON  / POCOCÍ  / LA COLONIA</t>
  </si>
  <si>
    <t>LIMON  / SIQUIRRES  / EL CAIRO</t>
  </si>
  <si>
    <t>LIMON  / SIQUIRRES  / ALEGRÍA</t>
  </si>
  <si>
    <t>7-03-07</t>
  </si>
  <si>
    <t>LIMON  / SIQUIRRES  / REVENTAZÓN</t>
  </si>
  <si>
    <t>LIMON  / MATINA  / BATÁN</t>
  </si>
  <si>
    <t>LIMON  / GUÁCIMO  / GUÁCIMO</t>
  </si>
  <si>
    <t>LIMON  / GUÁCIMO  / MERCEDES</t>
  </si>
  <si>
    <t>LIMON  / GUÁCIMO  / POCORA</t>
  </si>
  <si>
    <t>LIMON  / GUÁCIMO  / RÍO JIMÉNEZ</t>
  </si>
  <si>
    <t>LIMON  / GUÁCIMO  / DUACARÍ</t>
  </si>
  <si>
    <t>1/  Ver detalles en Guía para el llenado del Censo Escolar 2019-Informe Final.</t>
  </si>
  <si>
    <t>a.</t>
  </si>
  <si>
    <t>b.</t>
  </si>
  <si>
    <t>c.</t>
  </si>
  <si>
    <t>16.</t>
  </si>
  <si>
    <t xml:space="preserve">Edad
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</si>
  <si>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</si>
  <si>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</si>
  <si>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</si>
  <si>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Estudiantes que son Madres (Que ya dieron a luz)
y Estudiantes que son Padres</t>
  </si>
  <si>
    <t>FABIO VARGAS BRENES</t>
  </si>
  <si>
    <t>ENGELBERTO PERAZA DELGADO</t>
  </si>
  <si>
    <t>ALEIDA MENA CORRALES</t>
  </si>
  <si>
    <t>ROBERTO MUNOZ BEITA</t>
  </si>
  <si>
    <t>DIDIER FLORES ESPINOZA</t>
  </si>
  <si>
    <t>LUIS RIVERA OVARES</t>
  </si>
  <si>
    <t>LUIS GUILLERMO RUIZ VARGAS</t>
  </si>
  <si>
    <t>RICARDO WALBERTO TORRES GONZAL</t>
  </si>
  <si>
    <t>GUILLERMO A ZUNIGA CERDAS</t>
  </si>
  <si>
    <t>ROGER VASQUEZ PICADO</t>
  </si>
  <si>
    <t>MARJORIE BARRIENTOS ACOSTA</t>
  </si>
  <si>
    <t>JOSE ROVIRA UGARTE</t>
  </si>
  <si>
    <t>ILEANA VARGAS MENA</t>
  </si>
  <si>
    <t>ERICK MOLINA VILLAREAL</t>
  </si>
  <si>
    <t>ALVARO BARRANTES CESPEDES</t>
  </si>
  <si>
    <t>SANTIAGO JIMÉNEZ MOLINA</t>
  </si>
  <si>
    <t>ROGER FRANCIS ALVARADO</t>
  </si>
  <si>
    <t>JOSE ALBERTO VARGAS ARIAS</t>
  </si>
  <si>
    <t>ESTUDIANTES EMBARAZADAS Y ESTUDIANTES QUE SON MADRES O PADRES</t>
  </si>
  <si>
    <t>Proyecto Creatividad Salvavidas</t>
  </si>
  <si>
    <t>Proyecto Murales Ambientales</t>
  </si>
  <si>
    <t>Proyecto Mi Primer Corto</t>
  </si>
  <si>
    <t>Proyecto Agenda Estudiantil</t>
  </si>
  <si>
    <t>Proyecto Circo y Paz</t>
  </si>
  <si>
    <t>Aulas de Escucha</t>
  </si>
  <si>
    <t>Indique la cantidad de estudiantes que abandonaron los estudios por:</t>
  </si>
  <si>
    <t>Embarazo:</t>
  </si>
  <si>
    <t>Maternidad:</t>
  </si>
  <si>
    <t>Paternidad:</t>
  </si>
  <si>
    <t>Vapeo</t>
  </si>
  <si>
    <t>Protocolo de:</t>
  </si>
  <si>
    <t>Actuación ante situaciones de bullying.</t>
  </si>
  <si>
    <t>Actuación ante situaciones de violencia física, psicológica, sexual, acoso y hostigamiento sexual.</t>
  </si>
  <si>
    <t>Hallazgo, tenencia, consumo y tráfico de drogas.</t>
  </si>
  <si>
    <t>Hallazgo, tenencia y uso de armas.</t>
  </si>
  <si>
    <t>Actuación del bullying contra población LGTB inserta en los centros educativos.</t>
  </si>
  <si>
    <t>Atención a la población estudiantil que presenta lesiones autoinfringidas y/o riesgo por tentativa de suicidio.</t>
  </si>
  <si>
    <t>Actuación instit. para la restitución de derechos y acceso al sistema educativo costarricense de las personas y sobrevivientes del delito de trata de personas y sus 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</si>
</sst>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\-####"/>
    <numFmt numFmtId="165" formatCode="dd\-mmmm\-yyyy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sz val="18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sz val="10"/>
      <color theme="7" tint="-0.249977111117893"/>
      <name val="Cambria"/>
      <family val="1"/>
      <scheme val="major"/>
    </font>
    <font>
      <b/>
      <i/>
      <sz val="8"/>
      <name val="Cambria"/>
      <family val="1"/>
      <scheme val="major"/>
    </font>
    <font>
      <sz val="9"/>
      <color theme="8" tint="-0.499984740745262"/>
      <name val="Calibri"/>
      <family val="2"/>
      <scheme val="min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sz val="16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i/>
      <sz val="14"/>
      <name val="Cambria"/>
      <family val="1"/>
      <scheme val="major"/>
    </font>
    <font>
      <i/>
      <u/>
      <sz val="11"/>
      <name val="Cambria"/>
      <family val="1"/>
      <scheme val="major"/>
    </font>
    <font>
      <b/>
      <sz val="9"/>
      <name val="Cambria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3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thick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/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/>
      <top style="thick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/>
      <top style="thick">
        <color auto="1"/>
      </top>
      <bottom/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dotted">
        <color auto="1"/>
      </left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ashDotDot">
        <color auto="1"/>
      </top>
      <bottom style="dotted">
        <color auto="1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auto="1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DashDotDot">
        <color auto="1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135" applyNumberFormat="0" applyFill="0" applyAlignment="0" applyProtection="0"/>
    <xf numFmtId="0" fontId="12" fillId="0" borderId="136" applyNumberFormat="0" applyFill="0" applyAlignment="0" applyProtection="0"/>
    <xf numFmtId="0" fontId="13" fillId="0" borderId="137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8" applyNumberFormat="0" applyAlignment="0" applyProtection="0"/>
    <xf numFmtId="0" fontId="18" fillId="9" borderId="139" applyNumberFormat="0" applyAlignment="0" applyProtection="0"/>
    <xf numFmtId="0" fontId="19" fillId="9" borderId="138" applyNumberFormat="0" applyAlignment="0" applyProtection="0"/>
    <xf numFmtId="0" fontId="20" fillId="0" borderId="140" applyNumberFormat="0" applyFill="0" applyAlignment="0" applyProtection="0"/>
    <xf numFmtId="0" fontId="21" fillId="10" borderId="141" applyNumberFormat="0" applyAlignment="0" applyProtection="0"/>
    <xf numFmtId="0" fontId="5" fillId="0" borderId="0" applyNumberFormat="0" applyFill="0" applyBorder="0" applyAlignment="0" applyProtection="0"/>
    <xf numFmtId="0" fontId="9" fillId="11" borderId="142" applyNumberFormat="0" applyFont="0" applyAlignment="0" applyProtection="0"/>
    <xf numFmtId="0" fontId="22" fillId="0" borderId="0" applyNumberFormat="0" applyFill="0" applyBorder="0" applyAlignment="0" applyProtection="0"/>
    <xf numFmtId="0" fontId="8" fillId="0" borderId="143" applyNumberFormat="0" applyFill="0" applyAlignment="0" applyProtection="0"/>
    <xf numFmtId="0" fontId="2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95">
    <xf numFmtId="0" fontId="0" fillId="0" borderId="0" xfId="0"/>
    <xf numFmtId="0" fontId="1" fillId="0" borderId="0" xfId="0" applyFont="1"/>
    <xf numFmtId="1" fontId="0" fillId="0" borderId="0" xfId="0" applyNumberFormat="1"/>
    <xf numFmtId="1" fontId="5" fillId="3" borderId="0" xfId="0" applyNumberFormat="1" applyFont="1" applyFill="1"/>
    <xf numFmtId="0" fontId="4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0" fontId="25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Continuous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Alignment="1" applyProtection="1">
      <alignment horizontal="right" vertical="center"/>
    </xf>
    <xf numFmtId="164" fontId="31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Protection="1"/>
    <xf numFmtId="0" fontId="32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Fill="1" applyBorder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Protection="1"/>
    <xf numFmtId="0" fontId="36" fillId="0" borderId="22" xfId="0" applyFont="1" applyFill="1" applyBorder="1" applyAlignment="1" applyProtection="1">
      <alignment horizontal="right" vertical="center"/>
    </xf>
    <xf numFmtId="0" fontId="37" fillId="0" borderId="2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1" fillId="0" borderId="0" xfId="0" applyFont="1" applyBorder="1" applyProtection="1"/>
    <xf numFmtId="0" fontId="32" fillId="0" borderId="0" xfId="0" applyFont="1" applyFill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0" xfId="0" applyFont="1" applyProtection="1"/>
    <xf numFmtId="0" fontId="32" fillId="0" borderId="0" xfId="0" applyFont="1" applyProtection="1"/>
    <xf numFmtId="0" fontId="27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hidden="1"/>
    </xf>
    <xf numFmtId="0" fontId="46" fillId="0" borderId="0" xfId="0" applyFont="1" applyFill="1" applyAlignment="1" applyProtection="1">
      <protection hidden="1"/>
    </xf>
    <xf numFmtId="0" fontId="46" fillId="0" borderId="0" xfId="0" applyFont="1" applyFill="1" applyBorder="1" applyAlignment="1" applyProtection="1">
      <protection hidden="1"/>
    </xf>
    <xf numFmtId="0" fontId="44" fillId="0" borderId="146" xfId="0" applyFont="1" applyFill="1" applyBorder="1" applyAlignment="1">
      <alignment horizontal="center" wrapText="1"/>
    </xf>
    <xf numFmtId="0" fontId="44" fillId="0" borderId="49" xfId="0" applyFont="1" applyFill="1" applyBorder="1" applyAlignment="1">
      <alignment horizontal="center" wrapText="1"/>
    </xf>
    <xf numFmtId="0" fontId="44" fillId="0" borderId="70" xfId="0" applyFont="1" applyFill="1" applyBorder="1" applyAlignment="1">
      <alignment horizontal="center" wrapText="1"/>
    </xf>
    <xf numFmtId="0" fontId="44" fillId="0" borderId="83" xfId="0" applyFont="1" applyFill="1" applyBorder="1" applyAlignment="1">
      <alignment horizontal="center" wrapText="1"/>
    </xf>
    <xf numFmtId="0" fontId="44" fillId="0" borderId="77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center" wrapText="1"/>
    </xf>
    <xf numFmtId="3" fontId="48" fillId="0" borderId="14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8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53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89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11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36" fillId="0" borderId="35" xfId="0" applyFont="1" applyFill="1" applyBorder="1" applyAlignment="1">
      <alignment horizontal="left" vertical="center" wrapText="1" indent="2"/>
    </xf>
    <xf numFmtId="0" fontId="1" fillId="0" borderId="45" xfId="0" applyFont="1" applyFill="1" applyBorder="1" applyAlignment="1">
      <alignment horizontal="left" vertical="center" wrapText="1" indent="2"/>
    </xf>
    <xf numFmtId="0" fontId="36" fillId="0" borderId="0" xfId="0" applyFont="1" applyFill="1" applyBorder="1" applyAlignment="1">
      <alignment horizontal="left" vertical="center" wrapText="1" indent="2"/>
    </xf>
    <xf numFmtId="0" fontId="49" fillId="0" borderId="35" xfId="0" applyFont="1" applyFill="1" applyBorder="1" applyAlignment="1">
      <alignment horizontal="left" vertical="center" wrapText="1" indent="2"/>
    </xf>
    <xf numFmtId="0" fontId="39" fillId="0" borderId="40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2"/>
    </xf>
    <xf numFmtId="0" fontId="25" fillId="0" borderId="0" xfId="0" applyFont="1" applyFill="1" applyBorder="1" applyAlignment="1">
      <alignment horizontal="left" vertical="center" wrapText="1" indent="2"/>
    </xf>
    <xf numFmtId="3" fontId="48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5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/>
    <xf numFmtId="0" fontId="1" fillId="0" borderId="0" xfId="0" applyFont="1" applyFill="1" applyProtection="1">
      <protection hidden="1"/>
    </xf>
    <xf numFmtId="3" fontId="48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7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Alignment="1">
      <alignment horizontal="left" indent="7"/>
    </xf>
    <xf numFmtId="0" fontId="43" fillId="0" borderId="0" xfId="0" applyFont="1" applyFill="1" applyAlignment="1">
      <alignment horizontal="left" indent="13"/>
    </xf>
    <xf numFmtId="0" fontId="43" fillId="0" borderId="17" xfId="0" applyFont="1" applyFill="1" applyBorder="1" applyAlignment="1">
      <alignment horizontal="left" indent="13"/>
    </xf>
    <xf numFmtId="3" fontId="48" fillId="0" borderId="7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6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72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79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9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4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30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81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32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21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69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71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6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01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71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02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/>
    <xf numFmtId="0" fontId="46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6" fillId="0" borderId="0" xfId="0" applyFont="1" applyFill="1" applyAlignment="1">
      <alignment horizontal="justify"/>
    </xf>
    <xf numFmtId="0" fontId="43" fillId="0" borderId="0" xfId="0" applyFont="1" applyFill="1" applyAlignment="1">
      <alignment horizontal="left" indent="10"/>
    </xf>
    <xf numFmtId="0" fontId="25" fillId="0" borderId="11" xfId="0" applyFont="1" applyFill="1" applyBorder="1" applyAlignment="1">
      <alignment horizontal="left" vertical="center" wrapText="1" indent="1"/>
    </xf>
    <xf numFmtId="0" fontId="25" fillId="0" borderId="32" xfId="0" applyFont="1" applyFill="1" applyBorder="1" applyAlignment="1">
      <alignment horizontal="left" vertical="center" wrapText="1" indent="1"/>
    </xf>
    <xf numFmtId="0" fontId="25" fillId="0" borderId="17" xfId="0" applyFont="1" applyFill="1" applyBorder="1" applyAlignment="1">
      <alignment horizontal="left" vertical="center" wrapText="1" indent="1"/>
    </xf>
    <xf numFmtId="3" fontId="48" fillId="0" borderId="4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61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76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61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82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/>
    <xf numFmtId="0" fontId="43" fillId="0" borderId="0" xfId="0" applyFont="1" applyFill="1" applyAlignment="1">
      <alignment horizontal="left" indent="19"/>
    </xf>
    <xf numFmtId="0" fontId="43" fillId="0" borderId="17" xfId="0" applyFont="1" applyFill="1" applyBorder="1" applyAlignment="1">
      <alignment horizontal="left" indent="19"/>
    </xf>
    <xf numFmtId="0" fontId="25" fillId="0" borderId="11" xfId="0" applyFont="1" applyFill="1" applyBorder="1" applyAlignment="1">
      <alignment horizontal="left" vertical="center" wrapText="1" indent="2"/>
    </xf>
    <xf numFmtId="3" fontId="48" fillId="0" borderId="10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6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0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04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133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2" xfId="0" applyFont="1" applyFill="1" applyBorder="1" applyAlignment="1">
      <alignment horizontal="left" vertical="center" wrapText="1" indent="2"/>
    </xf>
    <xf numFmtId="3" fontId="48" fillId="0" borderId="81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2" xfId="0" applyFont="1" applyFill="1" applyBorder="1" applyAlignment="1">
      <alignment horizontal="left" vertical="center" wrapText="1" indent="2"/>
    </xf>
    <xf numFmtId="0" fontId="25" fillId="0" borderId="67" xfId="0" applyFont="1" applyFill="1" applyBorder="1" applyAlignment="1">
      <alignment horizontal="left" vertical="center" wrapText="1" indent="2"/>
    </xf>
    <xf numFmtId="3" fontId="48" fillId="0" borderId="102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107" xfId="0" applyNumberFormat="1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Alignment="1" applyProtection="1">
      <alignment horizontal="justify"/>
      <protection hidden="1"/>
    </xf>
    <xf numFmtId="0" fontId="46" fillId="0" borderId="0" xfId="0" applyFont="1" applyFill="1" applyAlignment="1" applyProtection="1">
      <alignment horizontal="left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54" fillId="0" borderId="4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>
      <alignment horizontal="left" indent="11"/>
    </xf>
    <xf numFmtId="0" fontId="52" fillId="0" borderId="42" xfId="0" applyFont="1" applyFill="1" applyBorder="1" applyAlignment="1">
      <alignment horizontal="left" vertical="center" wrapText="1" indent="2"/>
    </xf>
    <xf numFmtId="3" fontId="48" fillId="4" borderId="12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5" xfId="0" applyFont="1" applyFill="1" applyBorder="1" applyAlignment="1">
      <alignment horizontal="left" vertical="center" wrapText="1" indent="2"/>
    </xf>
    <xf numFmtId="3" fontId="48" fillId="0" borderId="12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0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6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106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30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34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67" xfId="0" applyFont="1" applyFill="1" applyBorder="1" applyAlignment="1">
      <alignment horizontal="left" vertical="center" wrapText="1" indent="2"/>
    </xf>
    <xf numFmtId="3" fontId="48" fillId="4" borderId="132" xfId="0" applyNumberFormat="1" applyFont="1" applyFill="1" applyBorder="1" applyAlignment="1" applyProtection="1">
      <alignment horizontal="center" vertical="center" shrinkToFit="1"/>
      <protection locked="0"/>
    </xf>
    <xf numFmtId="3" fontId="55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4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wrapText="1"/>
    </xf>
    <xf numFmtId="0" fontId="5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 applyAlignment="1">
      <alignment horizontal="left" indent="16"/>
    </xf>
    <xf numFmtId="0" fontId="25" fillId="0" borderId="26" xfId="0" applyFont="1" applyFill="1" applyBorder="1" applyAlignment="1">
      <alignment horizontal="left" vertical="center" wrapText="1"/>
    </xf>
    <xf numFmtId="3" fontId="48" fillId="0" borderId="5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9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2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9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42" xfId="0" applyFont="1" applyFill="1" applyBorder="1" applyAlignment="1">
      <alignment horizontal="left" vertical="center" wrapText="1" indent="2"/>
    </xf>
    <xf numFmtId="3" fontId="48" fillId="4" borderId="66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00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vertical="center"/>
      <protection locked="0" hidden="1"/>
    </xf>
    <xf numFmtId="0" fontId="57" fillId="0" borderId="0" xfId="0" applyFont="1"/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 horizontal="center" wrapText="1"/>
      <protection hidden="1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7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Border="1" applyAlignment="1" applyProtection="1">
      <alignment vertical="center" wrapText="1"/>
      <protection hidden="1"/>
    </xf>
    <xf numFmtId="49" fontId="58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 indent="2"/>
      <protection hidden="1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6" xfId="0" applyNumberFormat="1" applyFont="1" applyFill="1" applyBorder="1" applyAlignment="1" applyProtection="1">
      <alignment horizontal="center" vertical="center" shrinkToFit="1"/>
      <protection hidden="1"/>
    </xf>
    <xf numFmtId="0" fontId="43" fillId="0" borderId="17" xfId="0" applyFont="1" applyFill="1" applyBorder="1" applyAlignment="1"/>
    <xf numFmtId="0" fontId="43" fillId="0" borderId="0" xfId="0" applyFont="1" applyFill="1" applyAlignment="1">
      <alignment horizontal="left" indent="1"/>
    </xf>
    <xf numFmtId="0" fontId="43" fillId="0" borderId="17" xfId="0" applyFont="1" applyFill="1" applyBorder="1" applyAlignment="1">
      <alignment horizontal="left" indent="1"/>
    </xf>
    <xf numFmtId="0" fontId="43" fillId="0" borderId="0" xfId="0" applyFont="1" applyFill="1" applyAlignment="1"/>
    <xf numFmtId="0" fontId="44" fillId="0" borderId="43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vertical="center"/>
    </xf>
    <xf numFmtId="0" fontId="52" fillId="0" borderId="14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48" fillId="0" borderId="80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7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/>
    </xf>
    <xf numFmtId="3" fontId="48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32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5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51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48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52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51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53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48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44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35" xfId="0" applyFont="1" applyFill="1" applyBorder="1" applyAlignment="1">
      <alignment horizontal="left" vertical="center" indent="3"/>
    </xf>
    <xf numFmtId="0" fontId="37" fillId="0" borderId="154" xfId="0" applyFont="1" applyFill="1" applyBorder="1" applyAlignment="1">
      <alignment horizontal="left" vertical="center" wrapText="1" indent="3"/>
    </xf>
    <xf numFmtId="3" fontId="48" fillId="0" borderId="156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57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2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58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57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59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2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6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61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62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63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61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64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0" borderId="169" xfId="0" applyFont="1" applyBorder="1" applyProtection="1">
      <protection hidden="1"/>
    </xf>
    <xf numFmtId="0" fontId="1" fillId="0" borderId="171" xfId="0" applyFont="1" applyBorder="1" applyProtection="1">
      <protection hidden="1"/>
    </xf>
    <xf numFmtId="3" fontId="48" fillId="0" borderId="175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76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77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indent="8"/>
    </xf>
    <xf numFmtId="0" fontId="43" fillId="0" borderId="0" xfId="0" applyFont="1" applyFill="1" applyAlignment="1" applyProtection="1">
      <alignment horizontal="left" indent="1"/>
    </xf>
    <xf numFmtId="0" fontId="62" fillId="0" borderId="0" xfId="0" applyFont="1" applyFill="1" applyBorder="1" applyAlignment="1">
      <alignment horizontal="center" vertical="center"/>
    </xf>
    <xf numFmtId="0" fontId="43" fillId="0" borderId="40" xfId="0" applyFont="1" applyFill="1" applyBorder="1" applyAlignment="1" applyProtection="1">
      <alignment horizontal="left" indent="1"/>
    </xf>
    <xf numFmtId="0" fontId="43" fillId="0" borderId="40" xfId="0" applyFont="1" applyFill="1" applyBorder="1" applyAlignment="1" applyProtection="1">
      <alignment horizontal="left" indent="8"/>
    </xf>
    <xf numFmtId="0" fontId="25" fillId="0" borderId="18" xfId="0" applyFont="1" applyFill="1" applyBorder="1" applyAlignment="1" applyProtection="1">
      <alignment horizontal="center" vertical="center" wrapText="1"/>
    </xf>
    <xf numFmtId="0" fontId="25" fillId="0" borderId="178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3" fontId="48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15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6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33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Protection="1"/>
    <xf numFmtId="0" fontId="47" fillId="0" borderId="47" xfId="0" applyFont="1" applyFill="1" applyBorder="1" applyAlignment="1" applyProtection="1">
      <alignment horizontal="left" vertical="center" wrapText="1" indent="4"/>
    </xf>
    <xf numFmtId="3" fontId="48" fillId="4" borderId="114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47" fillId="0" borderId="149" xfId="0" applyFont="1" applyFill="1" applyBorder="1" applyAlignment="1" applyProtection="1">
      <alignment horizontal="left" vertical="center" wrapText="1" indent="4"/>
    </xf>
    <xf numFmtId="3" fontId="48" fillId="4" borderId="179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51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8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81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82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83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39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14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154" xfId="0" applyFont="1" applyFill="1" applyBorder="1" applyAlignment="1" applyProtection="1">
      <alignment horizontal="left" vertical="center" wrapText="1" indent="6"/>
    </xf>
    <xf numFmtId="3" fontId="48" fillId="0" borderId="128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34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06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49" xfId="0" applyFont="1" applyFill="1" applyBorder="1" applyAlignment="1" applyProtection="1">
      <alignment horizontal="left" vertical="center" wrapText="1" indent="6"/>
    </xf>
    <xf numFmtId="0" fontId="36" fillId="0" borderId="45" xfId="0" applyFont="1" applyFill="1" applyBorder="1" applyAlignment="1" applyProtection="1">
      <alignment horizontal="left" vertical="center" wrapText="1"/>
    </xf>
    <xf numFmtId="0" fontId="47" fillId="0" borderId="184" xfId="0" applyFont="1" applyFill="1" applyBorder="1" applyAlignment="1" applyProtection="1">
      <alignment horizontal="left" vertical="center" wrapText="1" indent="4"/>
    </xf>
    <xf numFmtId="3" fontId="48" fillId="0" borderId="185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86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87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88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68" xfId="0" applyFont="1" applyFill="1" applyBorder="1" applyAlignment="1" applyProtection="1">
      <alignment horizontal="left" vertical="center" wrapText="1" indent="4"/>
    </xf>
    <xf numFmtId="3" fontId="48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16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71" xfId="0" applyNumberFormat="1" applyFont="1" applyFill="1" applyBorder="1" applyAlignment="1" applyProtection="1">
      <alignment horizontal="center" vertical="center" wrapText="1"/>
      <protection locked="0" hidden="1"/>
    </xf>
    <xf numFmtId="3" fontId="48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justify"/>
    </xf>
    <xf numFmtId="3" fontId="1" fillId="0" borderId="0" xfId="0" applyNumberFormat="1" applyFont="1" applyFill="1" applyProtection="1"/>
    <xf numFmtId="0" fontId="25" fillId="0" borderId="0" xfId="0" applyFont="1" applyFill="1" applyAlignment="1">
      <alignment horizontal="justify"/>
    </xf>
    <xf numFmtId="0" fontId="39" fillId="0" borderId="0" xfId="0" applyFont="1" applyFill="1" applyAlignment="1" applyProtection="1">
      <alignment horizontal="left" vertical="center" indent="2"/>
      <protection hidden="1"/>
    </xf>
    <xf numFmtId="0" fontId="63" fillId="2" borderId="0" xfId="0" applyFont="1" applyFill="1" applyProtection="1"/>
    <xf numFmtId="0" fontId="49" fillId="0" borderId="0" xfId="0" applyFont="1" applyAlignment="1" applyProtection="1">
      <alignment horizontal="left" wrapText="1" indent="2"/>
    </xf>
    <xf numFmtId="0" fontId="49" fillId="0" borderId="0" xfId="0" applyFont="1" applyAlignment="1" applyProtection="1">
      <alignment horizontal="center"/>
    </xf>
    <xf numFmtId="0" fontId="39" fillId="4" borderId="30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left"/>
    </xf>
    <xf numFmtId="0" fontId="49" fillId="0" borderId="0" xfId="0" applyFont="1" applyAlignment="1" applyProtection="1">
      <alignment horizontal="left" indent="2"/>
    </xf>
    <xf numFmtId="0" fontId="46" fillId="0" borderId="0" xfId="0" applyFont="1" applyAlignment="1" applyProtection="1">
      <alignment vertical="center" wrapText="1"/>
    </xf>
    <xf numFmtId="0" fontId="49" fillId="0" borderId="0" xfId="0" applyFont="1" applyBorder="1" applyAlignment="1" applyProtection="1">
      <alignment horizontal="left" indent="2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5" fillId="0" borderId="193" xfId="0" applyFont="1" applyFill="1" applyBorder="1" applyAlignment="1" applyProtection="1">
      <alignment horizontal="center" vertical="center" wrapText="1"/>
      <protection hidden="1"/>
    </xf>
    <xf numFmtId="0" fontId="25" fillId="0" borderId="194" xfId="0" applyFont="1" applyFill="1" applyBorder="1" applyAlignment="1" applyProtection="1">
      <alignment horizontal="center" vertical="center" wrapText="1"/>
      <protection hidden="1"/>
    </xf>
    <xf numFmtId="0" fontId="25" fillId="0" borderId="195" xfId="0" applyFont="1" applyFill="1" applyBorder="1" applyAlignment="1" applyProtection="1">
      <alignment horizontal="center" vertical="center" wrapText="1"/>
      <protection hidden="1"/>
    </xf>
    <xf numFmtId="1" fontId="5" fillId="36" borderId="0" xfId="0" quotePrefix="1" applyNumberFormat="1" applyFont="1" applyFill="1"/>
    <xf numFmtId="0" fontId="36" fillId="0" borderId="12" xfId="0" applyFont="1" applyBorder="1" applyAlignment="1" applyProtection="1">
      <alignment horizontal="right" vertical="center"/>
      <protection hidden="1"/>
    </xf>
    <xf numFmtId="0" fontId="64" fillId="0" borderId="0" xfId="0" applyFont="1" applyFill="1" applyBorder="1" applyAlignment="1">
      <alignment horizontal="left" indent="1"/>
    </xf>
    <xf numFmtId="0" fontId="64" fillId="0" borderId="0" xfId="0" applyFont="1" applyFill="1" applyAlignment="1" applyProtection="1">
      <alignment horizontal="left" indent="1"/>
    </xf>
    <xf numFmtId="0" fontId="64" fillId="0" borderId="0" xfId="0" applyFont="1" applyFill="1" applyAlignment="1" applyProtection="1">
      <alignment horizontal="left" indent="2"/>
    </xf>
    <xf numFmtId="0" fontId="39" fillId="0" borderId="0" xfId="0" applyFont="1" applyProtection="1"/>
    <xf numFmtId="0" fontId="64" fillId="0" borderId="0" xfId="0" applyFont="1" applyAlignment="1" applyProtection="1">
      <alignment horizontal="left" indent="1"/>
    </xf>
    <xf numFmtId="0" fontId="64" fillId="0" borderId="0" xfId="0" applyFont="1" applyAlignment="1" applyProtection="1">
      <alignment wrapText="1"/>
    </xf>
    <xf numFmtId="0" fontId="64" fillId="0" borderId="0" xfId="0" applyFont="1" applyAlignment="1" applyProtection="1">
      <alignment horizontal="center" wrapText="1"/>
    </xf>
    <xf numFmtId="0" fontId="64" fillId="0" borderId="0" xfId="0" applyFont="1" applyAlignment="1" applyProtection="1">
      <alignment horizontal="left" wrapText="1" indent="2"/>
    </xf>
    <xf numFmtId="0" fontId="49" fillId="0" borderId="0" xfId="0" applyFont="1" applyAlignment="1" applyProtection="1">
      <alignment horizontal="left"/>
    </xf>
    <xf numFmtId="0" fontId="49" fillId="0" borderId="0" xfId="0" applyFont="1" applyProtection="1"/>
    <xf numFmtId="0" fontId="65" fillId="0" borderId="76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39" fillId="4" borderId="144" xfId="0" applyFont="1" applyFill="1" applyBorder="1" applyAlignment="1" applyProtection="1">
      <alignment horizontal="center" vertical="center" wrapText="1"/>
      <protection locked="0"/>
    </xf>
    <xf numFmtId="0" fontId="39" fillId="0" borderId="182" xfId="0" applyFont="1" applyBorder="1" applyAlignment="1">
      <alignment horizontal="center" vertical="center" wrapText="1"/>
    </xf>
    <xf numFmtId="0" fontId="39" fillId="4" borderId="183" xfId="0" applyFont="1" applyFill="1" applyBorder="1" applyAlignment="1" applyProtection="1">
      <alignment horizontal="center" vertical="center" wrapText="1"/>
      <protection locked="0"/>
    </xf>
    <xf numFmtId="0" fontId="39" fillId="4" borderId="39" xfId="0" applyFont="1" applyFill="1" applyBorder="1" applyAlignment="1" applyProtection="1">
      <alignment horizontal="center" vertical="center" wrapText="1"/>
      <protection locked="0"/>
    </xf>
    <xf numFmtId="0" fontId="39" fillId="4" borderId="80" xfId="0" applyFont="1" applyFill="1" applyBorder="1" applyAlignment="1" applyProtection="1">
      <alignment horizontal="center" vertical="center" wrapText="1"/>
      <protection locked="0"/>
    </xf>
    <xf numFmtId="0" fontId="39" fillId="0" borderId="114" xfId="0" applyFont="1" applyBorder="1" applyAlignment="1">
      <alignment horizontal="center" vertical="center" wrapText="1"/>
    </xf>
    <xf numFmtId="0" fontId="39" fillId="4" borderId="30" xfId="0" applyFont="1" applyFill="1" applyBorder="1" applyAlignment="1" applyProtection="1">
      <alignment horizontal="center" vertical="center" wrapText="1"/>
      <protection locked="0"/>
    </xf>
    <xf numFmtId="0" fontId="39" fillId="4" borderId="31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/>
    </xf>
    <xf numFmtId="0" fontId="48" fillId="0" borderId="30" xfId="0" applyFont="1" applyBorder="1" applyAlignment="1" applyProtection="1">
      <alignment horizontal="center" vertical="center"/>
    </xf>
    <xf numFmtId="0" fontId="48" fillId="4" borderId="3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/>
    </xf>
    <xf numFmtId="0" fontId="65" fillId="0" borderId="0" xfId="0" applyFont="1" applyAlignment="1" applyProtection="1">
      <alignment horizontal="right" indent="1"/>
    </xf>
    <xf numFmtId="0" fontId="48" fillId="0" borderId="30" xfId="0" applyFont="1" applyFill="1" applyBorder="1" applyAlignment="1" applyProtection="1">
      <alignment horizontal="center" vertical="center"/>
    </xf>
    <xf numFmtId="0" fontId="49" fillId="0" borderId="0" xfId="0" applyFont="1" applyAlignment="1" applyProtection="1">
      <alignment horizontal="center"/>
      <protection hidden="1"/>
    </xf>
    <xf numFmtId="0" fontId="49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49" fillId="0" borderId="0" xfId="0" applyFont="1" applyFill="1" applyAlignment="1" applyProtection="1">
      <protection hidden="1"/>
    </xf>
    <xf numFmtId="0" fontId="49" fillId="0" borderId="0" xfId="0" applyFont="1" applyAlignment="1" applyProtection="1">
      <alignment horizontal="left"/>
      <protection hidden="1"/>
    </xf>
    <xf numFmtId="0" fontId="39" fillId="0" borderId="0" xfId="0" applyFont="1" applyBorder="1" applyProtection="1">
      <protection hidden="1"/>
    </xf>
    <xf numFmtId="0" fontId="49" fillId="0" borderId="0" xfId="0" applyFont="1" applyFill="1" applyBorder="1" applyAlignment="1" applyProtection="1">
      <protection hidden="1"/>
    </xf>
    <xf numFmtId="0" fontId="64" fillId="0" borderId="0" xfId="0" applyFont="1" applyAlignment="1" applyProtection="1">
      <alignment horizontal="left" indent="2"/>
    </xf>
    <xf numFmtId="0" fontId="49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vertical="center"/>
    </xf>
    <xf numFmtId="0" fontId="48" fillId="2" borderId="110" xfId="0" applyFont="1" applyFill="1" applyBorder="1" applyAlignment="1" applyProtection="1">
      <alignment horizontal="center" vertical="center"/>
      <protection hidden="1"/>
    </xf>
    <xf numFmtId="0" fontId="48" fillId="2" borderId="53" xfId="0" applyFont="1" applyFill="1" applyBorder="1" applyAlignment="1" applyProtection="1">
      <alignment horizontal="center" vertical="center"/>
      <protection hidden="1"/>
    </xf>
    <xf numFmtId="0" fontId="48" fillId="2" borderId="10" xfId="0" applyFont="1" applyFill="1" applyBorder="1" applyAlignment="1" applyProtection="1">
      <alignment horizontal="center" vertical="center"/>
      <protection hidden="1"/>
    </xf>
    <xf numFmtId="0" fontId="49" fillId="0" borderId="113" xfId="0" applyFont="1" applyBorder="1" applyAlignment="1" applyProtection="1">
      <alignment horizontal="left" vertical="center" indent="2"/>
    </xf>
    <xf numFmtId="0" fontId="48" fillId="4" borderId="111" xfId="0" applyFont="1" applyFill="1" applyBorder="1" applyAlignment="1" applyProtection="1">
      <alignment horizontal="center" vertical="center"/>
      <protection locked="0"/>
    </xf>
    <xf numFmtId="0" fontId="48" fillId="4" borderId="112" xfId="0" applyFont="1" applyFill="1" applyBorder="1" applyAlignment="1" applyProtection="1">
      <alignment horizontal="center" vertical="center"/>
      <protection locked="0"/>
    </xf>
    <xf numFmtId="0" fontId="48" fillId="4" borderId="113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left" vertical="center" indent="2"/>
    </xf>
    <xf numFmtId="0" fontId="48" fillId="4" borderId="182" xfId="0" applyFont="1" applyFill="1" applyBorder="1" applyAlignment="1" applyProtection="1">
      <alignment horizontal="center" vertical="center"/>
      <protection locked="0"/>
    </xf>
    <xf numFmtId="0" fontId="48" fillId="4" borderId="183" xfId="0" applyFont="1" applyFill="1" applyBorder="1" applyAlignment="1" applyProtection="1">
      <alignment horizontal="center" vertical="center"/>
      <protection locked="0"/>
    </xf>
    <xf numFmtId="0" fontId="48" fillId="4" borderId="40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left" indent="2"/>
    </xf>
    <xf numFmtId="0" fontId="49" fillId="0" borderId="32" xfId="0" applyFont="1" applyBorder="1" applyProtection="1"/>
    <xf numFmtId="0" fontId="39" fillId="0" borderId="32" xfId="0" applyFont="1" applyBorder="1" applyProtection="1"/>
    <xf numFmtId="0" fontId="49" fillId="0" borderId="32" xfId="0" applyFont="1" applyBorder="1" applyAlignment="1" applyProtection="1">
      <alignment vertical="center"/>
    </xf>
    <xf numFmtId="0" fontId="48" fillId="4" borderId="114" xfId="0" applyFont="1" applyFill="1" applyBorder="1" applyAlignment="1" applyProtection="1">
      <alignment horizontal="center" vertical="center"/>
      <protection locked="0"/>
    </xf>
    <xf numFmtId="0" fontId="48" fillId="4" borderId="32" xfId="0" applyFont="1" applyFill="1" applyBorder="1" applyAlignment="1" applyProtection="1">
      <alignment horizontal="center" vertical="center"/>
      <protection locked="0"/>
    </xf>
    <xf numFmtId="0" fontId="48" fillId="2" borderId="115" xfId="0" applyFont="1" applyFill="1" applyBorder="1" applyAlignment="1" applyProtection="1">
      <alignment horizontal="center" vertical="center"/>
      <protection hidden="1"/>
    </xf>
    <xf numFmtId="0" fontId="48" fillId="2" borderId="60" xfId="0" applyFont="1" applyFill="1" applyBorder="1" applyAlignment="1" applyProtection="1">
      <alignment horizontal="center" vertical="center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right"/>
    </xf>
    <xf numFmtId="0" fontId="65" fillId="0" borderId="32" xfId="0" applyFont="1" applyBorder="1" applyAlignment="1" applyProtection="1">
      <alignment horizontal="right"/>
    </xf>
    <xf numFmtId="0" fontId="39" fillId="0" borderId="0" xfId="0" applyFont="1" applyBorder="1" applyAlignment="1" applyProtection="1"/>
    <xf numFmtId="0" fontId="48" fillId="4" borderId="116" xfId="0" applyFont="1" applyFill="1" applyBorder="1" applyAlignment="1" applyProtection="1">
      <alignment horizontal="center" vertical="center"/>
      <protection locked="0"/>
    </xf>
    <xf numFmtId="0" fontId="48" fillId="4" borderId="71" xfId="0" applyFont="1" applyFill="1" applyBorder="1" applyAlignment="1" applyProtection="1">
      <alignment horizontal="center" vertical="center"/>
      <protection locked="0"/>
    </xf>
    <xf numFmtId="0" fontId="48" fillId="4" borderId="67" xfId="0" applyFont="1" applyFill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left" indent="1"/>
      <protection hidden="1"/>
    </xf>
    <xf numFmtId="0" fontId="39" fillId="0" borderId="0" xfId="0" applyFont="1" applyFill="1" applyBorder="1" applyAlignment="1" applyProtection="1">
      <alignment horizontal="left" vertical="center" indent="1"/>
      <protection hidden="1"/>
    </xf>
    <xf numFmtId="0" fontId="65" fillId="0" borderId="67" xfId="0" applyFont="1" applyBorder="1" applyAlignment="1" applyProtection="1">
      <alignment horizontal="right"/>
    </xf>
    <xf numFmtId="0" fontId="25" fillId="0" borderId="68" xfId="0" applyFont="1" applyFill="1" applyBorder="1" applyAlignment="1">
      <alignment horizontal="left" vertical="center" wrapText="1" indent="2"/>
    </xf>
    <xf numFmtId="0" fontId="49" fillId="0" borderId="0" xfId="0" applyFont="1" applyAlignment="1" applyProtection="1">
      <alignment horizontal="center" vertical="center"/>
    </xf>
    <xf numFmtId="0" fontId="64" fillId="0" borderId="0" xfId="0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left" indent="4"/>
      <protection hidden="1"/>
    </xf>
    <xf numFmtId="0" fontId="64" fillId="0" borderId="0" xfId="0" applyFont="1" applyFill="1" applyAlignment="1" applyProtection="1">
      <protection hidden="1"/>
    </xf>
    <xf numFmtId="0" fontId="64" fillId="0" borderId="40" xfId="0" applyFont="1" applyFill="1" applyBorder="1" applyAlignment="1" applyProtection="1">
      <alignment horizontal="left"/>
      <protection hidden="1"/>
    </xf>
    <xf numFmtId="0" fontId="64" fillId="0" borderId="40" xfId="0" applyFont="1" applyFill="1" applyBorder="1" applyAlignment="1" applyProtection="1">
      <protection hidden="1"/>
    </xf>
    <xf numFmtId="0" fontId="69" fillId="0" borderId="0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Protection="1">
      <protection hidden="1"/>
    </xf>
    <xf numFmtId="0" fontId="61" fillId="0" borderId="10" xfId="0" applyFont="1" applyFill="1" applyBorder="1" applyAlignment="1" applyProtection="1">
      <alignment horizontal="left" vertical="center" wrapText="1" indent="2"/>
      <protection hidden="1"/>
    </xf>
    <xf numFmtId="0" fontId="49" fillId="0" borderId="168" xfId="0" applyFont="1" applyBorder="1" applyAlignment="1" applyProtection="1">
      <alignment horizontal="right"/>
      <protection hidden="1"/>
    </xf>
    <xf numFmtId="0" fontId="49" fillId="0" borderId="17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horizontal="center" vertical="center" wrapText="1"/>
      <protection hidden="1"/>
    </xf>
    <xf numFmtId="3" fontId="6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214" xfId="0" applyFont="1" applyFill="1" applyBorder="1" applyAlignment="1" applyProtection="1">
      <alignment horizontal="center" vertical="center" wrapText="1"/>
      <protection hidden="1"/>
    </xf>
    <xf numFmtId="0" fontId="71" fillId="0" borderId="177" xfId="0" applyFont="1" applyFill="1" applyBorder="1" applyAlignment="1" applyProtection="1">
      <alignment horizontal="center" vertical="center" wrapText="1"/>
      <protection hidden="1"/>
    </xf>
    <xf numFmtId="0" fontId="71" fillId="0" borderId="109" xfId="0" applyFont="1" applyFill="1" applyBorder="1" applyAlignment="1" applyProtection="1">
      <alignment horizontal="center" vertical="center" wrapText="1"/>
      <protection hidden="1"/>
    </xf>
    <xf numFmtId="0" fontId="71" fillId="0" borderId="215" xfId="0" applyFont="1" applyFill="1" applyBorder="1" applyAlignment="1" applyProtection="1">
      <alignment horizontal="center" vertical="center" wrapText="1"/>
      <protection hidden="1"/>
    </xf>
    <xf numFmtId="0" fontId="71" fillId="0" borderId="216" xfId="0" applyFont="1" applyFill="1" applyBorder="1" applyAlignment="1" applyProtection="1">
      <alignment horizontal="center" vertical="center" wrapText="1"/>
      <protection hidden="1"/>
    </xf>
    <xf numFmtId="0" fontId="71" fillId="0" borderId="173" xfId="0" applyFont="1" applyFill="1" applyBorder="1" applyAlignment="1" applyProtection="1">
      <alignment horizontal="center" vertical="center" wrapText="1"/>
      <protection hidden="1"/>
    </xf>
    <xf numFmtId="3" fontId="48" fillId="0" borderId="11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217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218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14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219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22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hidden="1"/>
    </xf>
    <xf numFmtId="3" fontId="48" fillId="0" borderId="43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77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09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215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216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/>
    <xf numFmtId="3" fontId="4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2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Border="1" applyAlignment="1">
      <alignment horizontal="left" vertical="center" wrapText="1" indent="1"/>
    </xf>
    <xf numFmtId="0" fontId="49" fillId="0" borderId="32" xfId="0" applyFont="1" applyFill="1" applyBorder="1" applyAlignment="1">
      <alignment horizontal="left" vertical="center" wrapText="1" indent="1"/>
    </xf>
    <xf numFmtId="0" fontId="71" fillId="0" borderId="35" xfId="0" applyFont="1" applyFill="1" applyBorder="1" applyAlignment="1">
      <alignment horizontal="left" vertical="center" wrapText="1" indent="1"/>
    </xf>
    <xf numFmtId="0" fontId="49" fillId="0" borderId="35" xfId="0" applyFont="1" applyFill="1" applyBorder="1" applyAlignment="1">
      <alignment horizontal="left" vertical="center" wrapText="1" indent="1"/>
    </xf>
    <xf numFmtId="0" fontId="49" fillId="0" borderId="67" xfId="0" applyFont="1" applyFill="1" applyBorder="1" applyAlignment="1">
      <alignment horizontal="left" vertical="center" wrapText="1" indent="1"/>
    </xf>
    <xf numFmtId="0" fontId="53" fillId="0" borderId="40" xfId="0" applyFont="1" applyFill="1" applyBorder="1" applyAlignment="1" applyProtection="1">
      <alignment vertical="center" wrapText="1"/>
      <protection hidden="1"/>
    </xf>
    <xf numFmtId="3" fontId="48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74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protection hidden="1"/>
    </xf>
    <xf numFmtId="0" fontId="39" fillId="0" borderId="170" xfId="0" applyFont="1" applyBorder="1" applyProtection="1">
      <protection hidden="1"/>
    </xf>
    <xf numFmtId="0" fontId="39" fillId="0" borderId="84" xfId="0" applyFont="1" applyBorder="1" applyProtection="1">
      <protection hidden="1"/>
    </xf>
    <xf numFmtId="3" fontId="48" fillId="0" borderId="61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7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76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61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82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9" fillId="4" borderId="222" xfId="0" applyFont="1" applyFill="1" applyBorder="1" applyAlignment="1" applyProtection="1">
      <alignment horizontal="center" vertical="center" wrapText="1"/>
      <protection locked="0"/>
    </xf>
    <xf numFmtId="0" fontId="39" fillId="0" borderId="109" xfId="0" applyFont="1" applyBorder="1" applyAlignment="1">
      <alignment horizontal="center" vertical="center" wrapText="1"/>
    </xf>
    <xf numFmtId="0" fontId="39" fillId="4" borderId="61" xfId="0" applyFont="1" applyFill="1" applyBorder="1" applyAlignment="1" applyProtection="1">
      <alignment horizontal="center" vertical="center" wrapText="1"/>
      <protection locked="0"/>
    </xf>
    <xf numFmtId="0" fontId="39" fillId="4" borderId="177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30" fillId="4" borderId="31" xfId="0" applyFont="1" applyFill="1" applyBorder="1" applyAlignment="1" applyProtection="1">
      <alignment horizontal="center" vertical="center"/>
      <protection locked="0" hidden="1"/>
    </xf>
    <xf numFmtId="0" fontId="30" fillId="4" borderId="32" xfId="0" applyFont="1" applyFill="1" applyBorder="1" applyAlignment="1" applyProtection="1">
      <alignment horizontal="center" vertical="center"/>
      <protection locked="0" hidden="1"/>
    </xf>
    <xf numFmtId="0" fontId="30" fillId="4" borderId="33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right" vertical="center"/>
    </xf>
    <xf numFmtId="0" fontId="1" fillId="0" borderId="24" xfId="0" applyFont="1" applyBorder="1" applyAlignment="1" applyProtection="1">
      <alignment horizontal="right" vertical="center"/>
    </xf>
    <xf numFmtId="164" fontId="31" fillId="4" borderId="31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2" xfId="0" applyNumberFormat="1" applyFont="1" applyFill="1" applyBorder="1" applyAlignment="1" applyProtection="1">
      <alignment horizontal="center" vertical="center"/>
      <protection locked="0" hidden="1"/>
    </xf>
    <xf numFmtId="164" fontId="31" fillId="4" borderId="33" xfId="0" applyNumberFormat="1" applyFont="1" applyFill="1" applyBorder="1" applyAlignment="1" applyProtection="1">
      <alignment horizontal="center" vertical="center"/>
      <protection locked="0" hidden="1"/>
    </xf>
    <xf numFmtId="0" fontId="31" fillId="4" borderId="31" xfId="0" applyFont="1" applyFill="1" applyBorder="1" applyAlignment="1" applyProtection="1">
      <alignment horizontal="center" vertical="center"/>
      <protection locked="0" hidden="1"/>
    </xf>
    <xf numFmtId="0" fontId="31" fillId="4" borderId="32" xfId="0" applyFont="1" applyFill="1" applyBorder="1" applyAlignment="1" applyProtection="1">
      <alignment horizontal="center" vertical="center"/>
      <protection locked="0" hidden="1"/>
    </xf>
    <xf numFmtId="0" fontId="31" fillId="4" borderId="33" xfId="0" applyFont="1" applyFill="1" applyBorder="1" applyAlignment="1" applyProtection="1">
      <alignment horizontal="center" vertical="center"/>
      <protection locked="0" hidden="1"/>
    </xf>
    <xf numFmtId="0" fontId="33" fillId="4" borderId="31" xfId="0" applyFont="1" applyFill="1" applyBorder="1" applyAlignment="1" applyProtection="1">
      <alignment horizontal="left" vertical="center" shrinkToFit="1"/>
      <protection locked="0" hidden="1"/>
    </xf>
    <xf numFmtId="0" fontId="33" fillId="4" borderId="32" xfId="0" applyFont="1" applyFill="1" applyBorder="1" applyAlignment="1" applyProtection="1">
      <alignment horizontal="left" vertical="center" shrinkToFit="1"/>
      <protection locked="0" hidden="1"/>
    </xf>
    <xf numFmtId="0" fontId="33" fillId="4" borderId="33" xfId="0" applyFont="1" applyFill="1" applyBorder="1" applyAlignment="1" applyProtection="1">
      <alignment horizontal="left" vertical="center" shrinkToFit="1"/>
      <protection locked="0"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38" fillId="4" borderId="31" xfId="0" applyFont="1" applyFill="1" applyBorder="1" applyAlignment="1" applyProtection="1">
      <alignment horizontal="center" vertical="center"/>
      <protection locked="0" hidden="1"/>
    </xf>
    <xf numFmtId="0" fontId="38" fillId="4" borderId="32" xfId="0" applyFont="1" applyFill="1" applyBorder="1" applyAlignment="1" applyProtection="1">
      <alignment horizontal="center" vertical="center"/>
      <protection locked="0" hidden="1"/>
    </xf>
    <xf numFmtId="0" fontId="38" fillId="4" borderId="33" xfId="0" applyFont="1" applyFill="1" applyBorder="1" applyAlignment="1" applyProtection="1">
      <alignment horizontal="center" vertical="center"/>
      <protection locked="0" hidden="1"/>
    </xf>
    <xf numFmtId="0" fontId="47" fillId="0" borderId="34" xfId="0" applyFont="1" applyBorder="1" applyAlignment="1" applyProtection="1">
      <alignment horizontal="center" vertical="center" wrapText="1"/>
      <protection hidden="1"/>
    </xf>
    <xf numFmtId="0" fontId="47" fillId="0" borderId="35" xfId="0" applyFont="1" applyBorder="1" applyAlignment="1" applyProtection="1">
      <alignment horizontal="center" vertical="center" wrapText="1"/>
      <protection hidden="1"/>
    </xf>
    <xf numFmtId="0" fontId="47" fillId="0" borderId="36" xfId="0" applyFont="1" applyBorder="1" applyAlignment="1" applyProtection="1">
      <alignment horizontal="center" vertical="center" wrapText="1"/>
      <protection hidden="1"/>
    </xf>
    <xf numFmtId="0" fontId="47" fillId="0" borderId="37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47" fillId="0" borderId="38" xfId="0" applyFont="1" applyBorder="1" applyAlignment="1" applyProtection="1">
      <alignment horizontal="center" vertical="center" wrapText="1"/>
      <protection hidden="1"/>
    </xf>
    <xf numFmtId="0" fontId="47" fillId="0" borderId="39" xfId="0" applyFont="1" applyBorder="1" applyAlignment="1" applyProtection="1">
      <alignment horizontal="center" vertical="center" wrapText="1"/>
      <protection hidden="1"/>
    </xf>
    <xf numFmtId="0" fontId="47" fillId="0" borderId="40" xfId="0" applyFont="1" applyBorder="1" applyAlignment="1" applyProtection="1">
      <alignment horizontal="center" vertical="center" wrapText="1"/>
      <protection hidden="1"/>
    </xf>
    <xf numFmtId="0" fontId="47" fillId="0" borderId="41" xfId="0" applyFont="1" applyBorder="1" applyAlignment="1" applyProtection="1">
      <alignment horizontal="center" vertical="center" wrapText="1"/>
      <protection hidden="1"/>
    </xf>
    <xf numFmtId="0" fontId="38" fillId="0" borderId="23" xfId="0" applyNumberFormat="1" applyFont="1" applyBorder="1" applyAlignment="1" applyProtection="1">
      <alignment horizontal="center" vertical="center"/>
    </xf>
    <xf numFmtId="0" fontId="38" fillId="0" borderId="0" xfId="0" applyNumberFormat="1" applyFont="1" applyBorder="1" applyAlignment="1" applyProtection="1">
      <alignment horizontal="center" vertical="center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38" xfId="0" applyFont="1" applyFill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 applyProtection="1">
      <alignment horizontal="left" vertical="top" wrapText="1"/>
      <protection locked="0"/>
    </xf>
    <xf numFmtId="0" fontId="1" fillId="4" borderId="40" xfId="0" applyFont="1" applyFill="1" applyBorder="1" applyAlignment="1" applyProtection="1">
      <alignment horizontal="left" vertical="top" wrapText="1"/>
      <protection locked="0"/>
    </xf>
    <xf numFmtId="0" fontId="1" fillId="4" borderId="41" xfId="0" applyFont="1" applyFill="1" applyBorder="1" applyAlignment="1" applyProtection="1">
      <alignment horizontal="left" vertical="top" wrapText="1"/>
      <protection locked="0"/>
    </xf>
    <xf numFmtId="3" fontId="48" fillId="4" borderId="91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93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9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92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62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63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29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28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2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2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left" vertical="center" wrapText="1" indent="2"/>
      <protection hidden="1"/>
    </xf>
    <xf numFmtId="3" fontId="48" fillId="4" borderId="95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97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94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96" xfId="0" applyNumberFormat="1" applyFont="1" applyFill="1" applyBorder="1" applyAlignment="1" applyProtection="1">
      <alignment horizontal="center" vertical="center" shrinkToFit="1"/>
      <protection hidden="1"/>
    </xf>
    <xf numFmtId="3" fontId="48" fillId="4" borderId="64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65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51" xfId="0" applyNumberFormat="1" applyFont="1" applyFill="1" applyBorder="1" applyAlignment="1" applyProtection="1">
      <alignment horizontal="center" vertical="center" shrinkToFit="1"/>
      <protection locked="0"/>
    </xf>
    <xf numFmtId="3" fontId="48" fillId="4" borderId="52" xfId="0" applyNumberFormat="1" applyFont="1" applyFill="1" applyBorder="1" applyAlignment="1" applyProtection="1">
      <alignment horizontal="center" vertical="center" shrinkToFit="1"/>
      <protection locked="0"/>
    </xf>
    <xf numFmtId="3" fontId="48" fillId="0" borderId="85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44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4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7" xfId="0" applyNumberFormat="1" applyFont="1" applyFill="1" applyBorder="1" applyAlignment="1" applyProtection="1">
      <alignment horizontal="center" vertical="center" shrinkToFit="1"/>
      <protection hidden="1"/>
    </xf>
    <xf numFmtId="0" fontId="42" fillId="4" borderId="121" xfId="0" applyFont="1" applyFill="1" applyBorder="1" applyAlignment="1">
      <alignment horizontal="center" vertical="center" wrapText="1"/>
    </xf>
    <xf numFmtId="0" fontId="42" fillId="4" borderId="120" xfId="0" applyFont="1" applyFill="1" applyBorder="1" applyAlignment="1">
      <alignment horizontal="center" vertical="center" wrapText="1"/>
    </xf>
    <xf numFmtId="0" fontId="42" fillId="4" borderId="122" xfId="0" applyFont="1" applyFill="1" applyBorder="1" applyAlignment="1">
      <alignment horizontal="center" vertical="center" wrapText="1"/>
    </xf>
    <xf numFmtId="0" fontId="42" fillId="4" borderId="123" xfId="0" applyFont="1" applyFill="1" applyBorder="1" applyAlignment="1">
      <alignment horizontal="center" vertical="center" wrapText="1"/>
    </xf>
    <xf numFmtId="0" fontId="42" fillId="4" borderId="124" xfId="0" applyFont="1" applyFill="1" applyBorder="1" applyAlignment="1">
      <alignment horizontal="center" vertical="center" wrapText="1"/>
    </xf>
    <xf numFmtId="0" fontId="42" fillId="4" borderId="12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54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3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6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5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2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78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87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44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4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145" xfId="0" applyNumberFormat="1" applyFont="1" applyFill="1" applyBorder="1" applyAlignment="1" applyProtection="1">
      <alignment horizontal="center" vertical="center" shrinkToFit="1"/>
      <protection hidden="1"/>
    </xf>
    <xf numFmtId="0" fontId="39" fillId="4" borderId="34" xfId="0" applyFont="1" applyFill="1" applyBorder="1" applyAlignment="1" applyProtection="1">
      <alignment horizontal="left" vertical="top" wrapText="1" shrinkToFit="1"/>
      <protection locked="0"/>
    </xf>
    <xf numFmtId="0" fontId="39" fillId="4" borderId="35" xfId="0" applyFont="1" applyFill="1" applyBorder="1" applyAlignment="1" applyProtection="1">
      <alignment horizontal="left" vertical="top" wrapText="1" shrinkToFit="1"/>
      <protection locked="0"/>
    </xf>
    <xf numFmtId="0" fontId="39" fillId="4" borderId="36" xfId="0" applyFont="1" applyFill="1" applyBorder="1" applyAlignment="1" applyProtection="1">
      <alignment horizontal="left" vertical="top" wrapText="1" shrinkToFit="1"/>
      <protection locked="0"/>
    </xf>
    <xf numFmtId="0" fontId="39" fillId="4" borderId="37" xfId="0" applyFont="1" applyFill="1" applyBorder="1" applyAlignment="1" applyProtection="1">
      <alignment horizontal="left" vertical="top" wrapText="1" shrinkToFit="1"/>
      <protection locked="0"/>
    </xf>
    <xf numFmtId="0" fontId="39" fillId="4" borderId="0" xfId="0" applyFont="1" applyFill="1" applyBorder="1" applyAlignment="1" applyProtection="1">
      <alignment horizontal="left" vertical="top" wrapText="1" shrinkToFit="1"/>
      <protection locked="0"/>
    </xf>
    <xf numFmtId="0" fontId="39" fillId="4" borderId="38" xfId="0" applyFont="1" applyFill="1" applyBorder="1" applyAlignment="1" applyProtection="1">
      <alignment horizontal="left" vertical="top" wrapText="1" shrinkToFit="1"/>
      <protection locked="0"/>
    </xf>
    <xf numFmtId="0" fontId="39" fillId="4" borderId="39" xfId="0" applyFont="1" applyFill="1" applyBorder="1" applyAlignment="1" applyProtection="1">
      <alignment horizontal="left" vertical="top" wrapText="1" shrinkToFit="1"/>
      <protection locked="0"/>
    </xf>
    <xf numFmtId="0" fontId="39" fillId="4" borderId="40" xfId="0" applyFont="1" applyFill="1" applyBorder="1" applyAlignment="1" applyProtection="1">
      <alignment horizontal="left" vertical="top" wrapText="1" shrinkToFit="1"/>
      <protection locked="0"/>
    </xf>
    <xf numFmtId="0" fontId="39" fillId="4" borderId="41" xfId="0" applyFont="1" applyFill="1" applyBorder="1" applyAlignment="1" applyProtection="1">
      <alignment horizontal="left" vertical="top" wrapText="1" shrinkToFit="1"/>
      <protection locked="0"/>
    </xf>
    <xf numFmtId="3" fontId="48" fillId="0" borderId="80" xfId="0" applyNumberFormat="1" applyFont="1" applyFill="1" applyBorder="1" applyAlignment="1" applyProtection="1">
      <alignment horizontal="center" vertical="center" shrinkToFit="1"/>
      <protection hidden="1"/>
    </xf>
    <xf numFmtId="3" fontId="48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42" fillId="4" borderId="117" xfId="0" applyFont="1" applyFill="1" applyBorder="1" applyAlignment="1">
      <alignment horizontal="center" vertical="center"/>
    </xf>
    <xf numFmtId="0" fontId="42" fillId="4" borderId="118" xfId="0" applyFont="1" applyFill="1" applyBorder="1" applyAlignment="1">
      <alignment horizontal="center" vertical="center"/>
    </xf>
    <xf numFmtId="0" fontId="42" fillId="4" borderId="11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5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42" fillId="4" borderId="196" xfId="0" applyFont="1" applyFill="1" applyBorder="1" applyAlignment="1">
      <alignment horizontal="center" vertical="center"/>
    </xf>
    <xf numFmtId="0" fontId="42" fillId="4" borderId="197" xfId="0" applyFont="1" applyFill="1" applyBorder="1" applyAlignment="1">
      <alignment horizontal="center" vertical="center"/>
    </xf>
    <xf numFmtId="0" fontId="42" fillId="4" borderId="198" xfId="0" applyFont="1" applyFill="1" applyBorder="1" applyAlignment="1">
      <alignment horizontal="center" vertical="center"/>
    </xf>
    <xf numFmtId="3" fontId="48" fillId="0" borderId="81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32" xfId="0" applyFont="1" applyFill="1" applyBorder="1" applyAlignment="1">
      <alignment horizontal="left" vertical="center" wrapText="1" indent="3"/>
    </xf>
    <xf numFmtId="0" fontId="37" fillId="0" borderId="47" xfId="0" applyFont="1" applyFill="1" applyBorder="1" applyAlignment="1">
      <alignment horizontal="left" vertical="center" wrapText="1" indent="3"/>
    </xf>
    <xf numFmtId="0" fontId="37" fillId="0" borderId="148" xfId="0" applyFont="1" applyFill="1" applyBorder="1" applyAlignment="1">
      <alignment horizontal="left" vertical="center" wrapText="1" indent="3"/>
    </xf>
    <xf numFmtId="0" fontId="37" fillId="0" borderId="149" xfId="0" applyFont="1" applyFill="1" applyBorder="1" applyAlignment="1">
      <alignment horizontal="left" vertical="center" wrapText="1" indent="3"/>
    </xf>
    <xf numFmtId="0" fontId="49" fillId="0" borderId="17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49" fillId="0" borderId="162" xfId="0" applyFont="1" applyFill="1" applyBorder="1" applyAlignment="1">
      <alignment horizontal="left" vertical="center" wrapText="1"/>
    </xf>
    <xf numFmtId="0" fontId="49" fillId="0" borderId="22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55" xfId="0" applyFont="1" applyFill="1" applyBorder="1" applyAlignment="1">
      <alignment horizontal="left" vertical="center" wrapText="1"/>
    </xf>
    <xf numFmtId="3" fontId="48" fillId="4" borderId="204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13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74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201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205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66" fillId="4" borderId="196" xfId="0" applyFont="1" applyFill="1" applyBorder="1" applyAlignment="1">
      <alignment horizontal="center" vertical="center" wrapText="1"/>
    </xf>
    <xf numFmtId="0" fontId="66" fillId="4" borderId="197" xfId="0" applyFont="1" applyFill="1" applyBorder="1" applyAlignment="1">
      <alignment horizontal="center" vertical="center" wrapText="1"/>
    </xf>
    <xf numFmtId="0" fontId="66" fillId="4" borderId="198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 applyProtection="1">
      <alignment horizontal="center" vertical="center" wrapText="1"/>
      <protection hidden="1"/>
    </xf>
    <xf numFmtId="0" fontId="52" fillId="0" borderId="7" xfId="0" applyFont="1" applyFill="1" applyBorder="1" applyAlignment="1" applyProtection="1">
      <alignment horizontal="center" vertical="center" wrapText="1"/>
      <protection hidden="1"/>
    </xf>
    <xf numFmtId="0" fontId="61" fillId="0" borderId="8" xfId="0" applyFont="1" applyFill="1" applyBorder="1" applyAlignment="1" applyProtection="1">
      <alignment horizontal="center" vertical="center" wrapText="1"/>
      <protection hidden="1"/>
    </xf>
    <xf numFmtId="0" fontId="61" fillId="0" borderId="9" xfId="0" applyFont="1" applyFill="1" applyBorder="1" applyAlignment="1" applyProtection="1">
      <alignment horizontal="center" vertical="center" wrapText="1"/>
      <protection hidden="1"/>
    </xf>
    <xf numFmtId="0" fontId="52" fillId="0" borderId="146" xfId="0" applyFont="1" applyFill="1" applyBorder="1" applyAlignment="1" applyProtection="1">
      <alignment horizontal="center" vertical="center" wrapText="1"/>
      <protection hidden="1"/>
    </xf>
    <xf numFmtId="0" fontId="52" fillId="0" borderId="77" xfId="0" applyFont="1" applyFill="1" applyBorder="1" applyAlignment="1" applyProtection="1">
      <alignment horizontal="center" vertical="center" wrapText="1"/>
      <protection hidden="1"/>
    </xf>
    <xf numFmtId="0" fontId="52" fillId="0" borderId="70" xfId="0" applyFont="1" applyFill="1" applyBorder="1" applyAlignment="1" applyProtection="1">
      <alignment horizontal="center" vertical="center" wrapText="1"/>
      <protection hidden="1"/>
    </xf>
    <xf numFmtId="0" fontId="52" fillId="0" borderId="199" xfId="0" applyFont="1" applyFill="1" applyBorder="1" applyAlignment="1" applyProtection="1">
      <alignment horizontal="center" vertical="center" wrapText="1"/>
      <protection hidden="1"/>
    </xf>
    <xf numFmtId="0" fontId="52" fillId="0" borderId="200" xfId="0" applyFont="1" applyFill="1" applyBorder="1" applyAlignment="1" applyProtection="1">
      <alignment horizontal="center" vertical="center" wrapText="1"/>
      <protection hidden="1"/>
    </xf>
    <xf numFmtId="3" fontId="4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202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92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203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4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89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88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32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81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80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107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206" xfId="0" applyNumberFormat="1" applyFont="1" applyFill="1" applyBorder="1" applyAlignment="1" applyProtection="1">
      <alignment horizontal="center" vertical="center" wrapText="1"/>
      <protection locked="0"/>
    </xf>
    <xf numFmtId="3" fontId="48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65" xfId="0" applyFont="1" applyBorder="1" applyAlignment="1" applyProtection="1">
      <alignment horizontal="center" vertical="center" wrapText="1"/>
      <protection hidden="1"/>
    </xf>
    <xf numFmtId="0" fontId="52" fillId="0" borderId="166" xfId="0" applyFont="1" applyBorder="1" applyAlignment="1" applyProtection="1">
      <alignment horizontal="center" vertical="center" wrapText="1"/>
      <protection hidden="1"/>
    </xf>
    <xf numFmtId="0" fontId="52" fillId="0" borderId="167" xfId="0" applyFont="1" applyBorder="1" applyAlignment="1" applyProtection="1">
      <alignment horizontal="center" vertical="center" wrapText="1"/>
      <protection hidden="1"/>
    </xf>
    <xf numFmtId="0" fontId="52" fillId="0" borderId="168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2" fillId="0" borderId="169" xfId="0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left" vertical="center" wrapText="1"/>
      <protection hidden="1"/>
    </xf>
    <xf numFmtId="0" fontId="39" fillId="4" borderId="34" xfId="0" applyFont="1" applyFill="1" applyBorder="1" applyAlignment="1" applyProtection="1">
      <alignment horizontal="left" vertical="top" wrapText="1"/>
      <protection locked="0"/>
    </xf>
    <xf numFmtId="0" fontId="39" fillId="4" borderId="35" xfId="0" applyFont="1" applyFill="1" applyBorder="1" applyAlignment="1" applyProtection="1">
      <alignment horizontal="left" vertical="top" wrapText="1"/>
      <protection locked="0"/>
    </xf>
    <xf numFmtId="0" fontId="39" fillId="4" borderId="36" xfId="0" applyFont="1" applyFill="1" applyBorder="1" applyAlignment="1" applyProtection="1">
      <alignment horizontal="left" vertical="top" wrapText="1"/>
      <protection locked="0"/>
    </xf>
    <xf numFmtId="0" fontId="39" fillId="4" borderId="37" xfId="0" applyFont="1" applyFill="1" applyBorder="1" applyAlignment="1" applyProtection="1">
      <alignment horizontal="left" vertical="top" wrapText="1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39" fillId="4" borderId="38" xfId="0" applyFont="1" applyFill="1" applyBorder="1" applyAlignment="1" applyProtection="1">
      <alignment horizontal="left" vertical="top" wrapText="1"/>
      <protection locked="0"/>
    </xf>
    <xf numFmtId="0" fontId="39" fillId="4" borderId="39" xfId="0" applyFont="1" applyFill="1" applyBorder="1" applyAlignment="1" applyProtection="1">
      <alignment horizontal="left" vertical="top" wrapText="1"/>
      <protection locked="0"/>
    </xf>
    <xf numFmtId="0" fontId="39" fillId="4" borderId="40" xfId="0" applyFont="1" applyFill="1" applyBorder="1" applyAlignment="1" applyProtection="1">
      <alignment horizontal="left" vertical="top" wrapText="1"/>
      <protection locked="0"/>
    </xf>
    <xf numFmtId="0" fontId="39" fillId="4" borderId="41" xfId="0" applyFont="1" applyFill="1" applyBorder="1" applyAlignment="1" applyProtection="1">
      <alignment horizontal="left" vertical="top" wrapText="1"/>
      <protection locked="0"/>
    </xf>
    <xf numFmtId="0" fontId="52" fillId="0" borderId="6" xfId="0" applyFont="1" applyFill="1" applyBorder="1" applyAlignment="1" applyProtection="1">
      <alignment horizontal="center" wrapText="1"/>
      <protection hidden="1"/>
    </xf>
    <xf numFmtId="0" fontId="52" fillId="0" borderId="147" xfId="0" applyFont="1" applyFill="1" applyBorder="1" applyAlignment="1" applyProtection="1">
      <alignment horizontal="center" wrapText="1"/>
      <protection hidden="1"/>
    </xf>
    <xf numFmtId="0" fontId="52" fillId="0" borderId="7" xfId="0" applyFont="1" applyFill="1" applyBorder="1" applyAlignment="1" applyProtection="1">
      <alignment horizontal="center" wrapText="1"/>
      <protection hidden="1"/>
    </xf>
    <xf numFmtId="0" fontId="61" fillId="0" borderId="172" xfId="0" applyFont="1" applyFill="1" applyBorder="1" applyAlignment="1" applyProtection="1">
      <alignment horizontal="center" vertical="center" wrapText="1"/>
      <protection hidden="1"/>
    </xf>
    <xf numFmtId="0" fontId="61" fillId="0" borderId="19" xfId="0" applyFont="1" applyFill="1" applyBorder="1" applyAlignment="1" applyProtection="1">
      <alignment horizontal="center" vertical="center" wrapText="1"/>
      <protection hidden="1"/>
    </xf>
    <xf numFmtId="0" fontId="61" fillId="0" borderId="212" xfId="0" applyFont="1" applyFill="1" applyBorder="1" applyAlignment="1" applyProtection="1">
      <alignment horizontal="center" vertical="center" wrapText="1"/>
      <protection hidden="1"/>
    </xf>
    <xf numFmtId="0" fontId="61" fillId="0" borderId="213" xfId="0" applyFont="1" applyFill="1" applyBorder="1" applyAlignment="1" applyProtection="1">
      <alignment horizontal="center" vertical="center" wrapText="1"/>
      <protection hidden="1"/>
    </xf>
    <xf numFmtId="0" fontId="52" fillId="0" borderId="207" xfId="0" applyFont="1" applyFill="1" applyBorder="1" applyAlignment="1" applyProtection="1">
      <alignment horizontal="center" vertical="center" wrapText="1"/>
      <protection hidden="1"/>
    </xf>
    <xf numFmtId="0" fontId="52" fillId="0" borderId="208" xfId="0" applyFont="1" applyFill="1" applyBorder="1" applyAlignment="1" applyProtection="1">
      <alignment horizontal="center" vertical="center" wrapText="1"/>
      <protection hidden="1"/>
    </xf>
    <xf numFmtId="0" fontId="52" fillId="0" borderId="209" xfId="0" applyFont="1" applyFill="1" applyBorder="1" applyAlignment="1" applyProtection="1">
      <alignment horizontal="center" vertical="center" wrapText="1"/>
      <protection hidden="1"/>
    </xf>
    <xf numFmtId="0" fontId="52" fillId="0" borderId="210" xfId="0" applyFont="1" applyFill="1" applyBorder="1" applyAlignment="1" applyProtection="1">
      <alignment horizontal="center" vertical="center" wrapText="1"/>
      <protection hidden="1"/>
    </xf>
    <xf numFmtId="0" fontId="52" fillId="0" borderId="211" xfId="0" applyFont="1" applyFill="1" applyBorder="1" applyAlignment="1" applyProtection="1">
      <alignment horizontal="center" vertical="center" wrapText="1"/>
      <protection hidden="1"/>
    </xf>
    <xf numFmtId="3" fontId="48" fillId="0" borderId="69" xfId="0" applyNumberFormat="1" applyFont="1" applyFill="1" applyBorder="1" applyAlignment="1" applyProtection="1">
      <alignment horizontal="center" vertical="center" wrapText="1"/>
      <protection hidden="1"/>
    </xf>
    <xf numFmtId="3" fontId="48" fillId="0" borderId="102" xfId="0" applyNumberFormat="1" applyFont="1" applyFill="1" applyBorder="1" applyAlignment="1" applyProtection="1">
      <alignment horizontal="center" vertical="center" wrapText="1"/>
      <protection hidden="1"/>
    </xf>
    <xf numFmtId="3" fontId="48" fillId="4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89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42" fillId="4" borderId="117" xfId="0" applyFont="1" applyFill="1" applyBorder="1" applyAlignment="1">
      <alignment horizontal="center" vertical="center" wrapText="1"/>
    </xf>
    <xf numFmtId="0" fontId="42" fillId="4" borderId="118" xfId="0" applyFont="1" applyFill="1" applyBorder="1" applyAlignment="1">
      <alignment horizontal="center" vertical="center" wrapText="1"/>
    </xf>
    <xf numFmtId="0" fontId="42" fillId="4" borderId="119" xfId="0" applyFont="1" applyFill="1" applyBorder="1" applyAlignment="1">
      <alignment horizontal="center" vertical="center" wrapText="1"/>
    </xf>
    <xf numFmtId="0" fontId="49" fillId="0" borderId="17" xfId="0" applyFont="1" applyBorder="1" applyAlignment="1" applyProtection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0" fontId="49" fillId="0" borderId="190" xfId="0" applyFont="1" applyBorder="1" applyAlignment="1">
      <alignment horizontal="center" vertical="center" wrapText="1"/>
    </xf>
    <xf numFmtId="0" fontId="49" fillId="0" borderId="191" xfId="0" applyFont="1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0" borderId="81" xfId="0" applyFont="1" applyBorder="1" applyAlignment="1">
      <alignment horizontal="left" vertical="center" wrapText="1"/>
    </xf>
    <xf numFmtId="0" fontId="48" fillId="0" borderId="67" xfId="0" applyFont="1" applyBorder="1" applyAlignment="1">
      <alignment horizontal="left" vertical="center" wrapText="1"/>
    </xf>
    <xf numFmtId="0" fontId="48" fillId="0" borderId="102" xfId="0" applyFont="1" applyBorder="1" applyAlignment="1">
      <alignment horizontal="left" vertical="center" wrapText="1"/>
    </xf>
    <xf numFmtId="0" fontId="36" fillId="4" borderId="34" xfId="0" applyFont="1" applyFill="1" applyBorder="1" applyAlignment="1" applyProtection="1">
      <alignment horizontal="left" vertical="top" wrapText="1"/>
      <protection locked="0"/>
    </xf>
    <xf numFmtId="0" fontId="36" fillId="4" borderId="35" xfId="0" applyFont="1" applyFill="1" applyBorder="1" applyAlignment="1" applyProtection="1">
      <alignment horizontal="left" vertical="top" wrapText="1"/>
      <protection locked="0"/>
    </xf>
    <xf numFmtId="0" fontId="36" fillId="4" borderId="36" xfId="0" applyFont="1" applyFill="1" applyBorder="1" applyAlignment="1" applyProtection="1">
      <alignment horizontal="left" vertical="top" wrapText="1"/>
      <protection locked="0"/>
    </xf>
    <xf numFmtId="0" fontId="36" fillId="4" borderId="37" xfId="0" applyFont="1" applyFill="1" applyBorder="1" applyAlignment="1" applyProtection="1">
      <alignment horizontal="left" vertical="top" wrapText="1"/>
      <protection locked="0"/>
    </xf>
    <xf numFmtId="0" fontId="36" fillId="4" borderId="0" xfId="0" applyFont="1" applyFill="1" applyBorder="1" applyAlignment="1" applyProtection="1">
      <alignment horizontal="left" vertical="top" wrapText="1"/>
      <protection locked="0"/>
    </xf>
    <xf numFmtId="0" fontId="36" fillId="4" borderId="38" xfId="0" applyFont="1" applyFill="1" applyBorder="1" applyAlignment="1" applyProtection="1">
      <alignment horizontal="left" vertical="top" wrapText="1"/>
      <protection locked="0"/>
    </xf>
    <xf numFmtId="0" fontId="36" fillId="4" borderId="39" xfId="0" applyFont="1" applyFill="1" applyBorder="1" applyAlignment="1" applyProtection="1">
      <alignment horizontal="left" vertical="top" wrapText="1"/>
      <protection locked="0"/>
    </xf>
    <xf numFmtId="0" fontId="36" fillId="4" borderId="40" xfId="0" applyFont="1" applyFill="1" applyBorder="1" applyAlignment="1" applyProtection="1">
      <alignment horizontal="left" vertical="top" wrapText="1"/>
      <protection locked="0"/>
    </xf>
    <xf numFmtId="0" fontId="36" fillId="4" borderId="41" xfId="0" applyFont="1" applyFill="1" applyBorder="1" applyAlignment="1" applyProtection="1">
      <alignment horizontal="left" vertical="top" wrapText="1"/>
      <protection locked="0"/>
    </xf>
    <xf numFmtId="0" fontId="39" fillId="0" borderId="40" xfId="0" applyFont="1" applyBorder="1" applyAlignment="1">
      <alignment horizontal="left" vertical="center" wrapText="1"/>
    </xf>
    <xf numFmtId="0" fontId="39" fillId="0" borderId="145" xfId="0" applyFont="1" applyBorder="1" applyAlignment="1">
      <alignment horizontal="left" vertical="center" wrapText="1"/>
    </xf>
    <xf numFmtId="0" fontId="66" fillId="4" borderId="121" xfId="0" applyFont="1" applyFill="1" applyBorder="1" applyAlignment="1">
      <alignment horizontal="center" vertical="center" wrapText="1"/>
    </xf>
    <xf numFmtId="0" fontId="66" fillId="4" borderId="120" xfId="0" applyFont="1" applyFill="1" applyBorder="1" applyAlignment="1">
      <alignment horizontal="center" vertical="center" wrapText="1"/>
    </xf>
    <xf numFmtId="0" fontId="66" fillId="4" borderId="122" xfId="0" applyFont="1" applyFill="1" applyBorder="1" applyAlignment="1">
      <alignment horizontal="center" vertical="center" wrapText="1"/>
    </xf>
    <xf numFmtId="0" fontId="66" fillId="4" borderId="123" xfId="0" applyFont="1" applyFill="1" applyBorder="1" applyAlignment="1">
      <alignment horizontal="center" vertical="center" wrapText="1"/>
    </xf>
    <xf numFmtId="0" fontId="66" fillId="4" borderId="124" xfId="0" applyFont="1" applyFill="1" applyBorder="1" applyAlignment="1">
      <alignment horizontal="center" vertical="center" wrapText="1"/>
    </xf>
    <xf numFmtId="0" fontId="66" fillId="4" borderId="125" xfId="0" applyFont="1" applyFill="1" applyBorder="1" applyAlignment="1">
      <alignment horizontal="center" vertical="center" wrapText="1"/>
    </xf>
    <xf numFmtId="0" fontId="49" fillId="0" borderId="19" xfId="0" applyFont="1" applyBorder="1" applyAlignment="1" applyProtection="1">
      <alignment horizontal="center" vertical="center"/>
    </xf>
    <xf numFmtId="0" fontId="49" fillId="0" borderId="17" xfId="0" applyFont="1" applyBorder="1" applyAlignment="1" applyProtection="1">
      <alignment horizontal="center" vertical="center"/>
    </xf>
    <xf numFmtId="0" fontId="49" fillId="0" borderId="108" xfId="0" applyFont="1" applyBorder="1" applyAlignment="1" applyProtection="1">
      <alignment horizontal="center" vertical="center" wrapText="1"/>
    </xf>
    <xf numFmtId="0" fontId="49" fillId="0" borderId="109" xfId="0" applyFont="1" applyBorder="1" applyAlignment="1" applyProtection="1">
      <alignment horizontal="center" vertical="center" wrapText="1"/>
    </xf>
    <xf numFmtId="0" fontId="49" fillId="0" borderId="72" xfId="0" applyFont="1" applyBorder="1" applyAlignment="1" applyProtection="1">
      <alignment horizontal="center" vertical="center" wrapText="1"/>
    </xf>
    <xf numFmtId="0" fontId="49" fillId="0" borderId="61" xfId="0" applyFont="1" applyBorder="1" applyAlignment="1" applyProtection="1">
      <alignment horizontal="center" vertical="center" wrapText="1"/>
    </xf>
    <xf numFmtId="0" fontId="49" fillId="0" borderId="19" xfId="0" applyFont="1" applyBorder="1" applyAlignment="1" applyProtection="1">
      <alignment horizontal="center" vertical="center" wrapText="1"/>
    </xf>
    <xf numFmtId="0" fontId="49" fillId="0" borderId="17" xfId="0" applyFont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left" wrapText="1" indent="1"/>
      <protection hidden="1"/>
    </xf>
    <xf numFmtId="0" fontId="49" fillId="4" borderId="34" xfId="0" applyFont="1" applyFill="1" applyBorder="1" applyAlignment="1" applyProtection="1">
      <alignment horizontal="left" vertical="top" wrapText="1"/>
      <protection locked="0"/>
    </xf>
    <xf numFmtId="0" fontId="49" fillId="4" borderId="35" xfId="0" applyFont="1" applyFill="1" applyBorder="1" applyAlignment="1" applyProtection="1">
      <alignment horizontal="left" vertical="top" wrapText="1"/>
      <protection locked="0"/>
    </xf>
    <xf numFmtId="0" fontId="49" fillId="4" borderId="36" xfId="0" applyFont="1" applyFill="1" applyBorder="1" applyAlignment="1" applyProtection="1">
      <alignment horizontal="left" vertical="top" wrapText="1"/>
      <protection locked="0"/>
    </xf>
    <xf numFmtId="0" fontId="49" fillId="4" borderId="37" xfId="0" applyFont="1" applyFill="1" applyBorder="1" applyAlignment="1" applyProtection="1">
      <alignment horizontal="left" vertical="top" wrapText="1"/>
      <protection locked="0"/>
    </xf>
    <xf numFmtId="0" fontId="49" fillId="4" borderId="0" xfId="0" applyFont="1" applyFill="1" applyBorder="1" applyAlignment="1" applyProtection="1">
      <alignment horizontal="left" vertical="top" wrapText="1"/>
      <protection locked="0"/>
    </xf>
    <xf numFmtId="0" fontId="49" fillId="4" borderId="38" xfId="0" applyFont="1" applyFill="1" applyBorder="1" applyAlignment="1" applyProtection="1">
      <alignment horizontal="left" vertical="top" wrapText="1"/>
      <protection locked="0"/>
    </xf>
    <xf numFmtId="0" fontId="49" fillId="4" borderId="39" xfId="0" applyFont="1" applyFill="1" applyBorder="1" applyAlignment="1" applyProtection="1">
      <alignment horizontal="left" vertical="top" wrapText="1"/>
      <protection locked="0"/>
    </xf>
    <xf numFmtId="0" fontId="49" fillId="4" borderId="40" xfId="0" applyFont="1" applyFill="1" applyBorder="1" applyAlignment="1" applyProtection="1">
      <alignment horizontal="left" vertical="top" wrapText="1"/>
      <protection locked="0"/>
    </xf>
    <xf numFmtId="0" fontId="49" fillId="4" borderId="41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 applyProtection="1">
      <alignment horizontal="left" vertical="center"/>
    </xf>
    <xf numFmtId="0" fontId="49" fillId="0" borderId="32" xfId="0" applyFont="1" applyBorder="1" applyAlignment="1" applyProtection="1">
      <alignment horizontal="left" vertical="center" indent="2"/>
    </xf>
    <xf numFmtId="0" fontId="65" fillId="4" borderId="32" xfId="0" applyFont="1" applyFill="1" applyBorder="1" applyAlignment="1" applyProtection="1">
      <alignment horizontal="left" vertical="center" shrinkToFit="1"/>
      <protection locked="0"/>
    </xf>
    <xf numFmtId="0" fontId="65" fillId="4" borderId="67" xfId="0" applyFont="1" applyFill="1" applyBorder="1" applyAlignment="1" applyProtection="1">
      <alignment horizontal="left" vertical="center" shrinkToFit="1"/>
      <protection locked="0"/>
    </xf>
    <xf numFmtId="0" fontId="48" fillId="0" borderId="31" xfId="0" applyFont="1" applyFill="1" applyBorder="1" applyAlignment="1" applyProtection="1">
      <alignment horizontal="center" vertical="center"/>
    </xf>
    <xf numFmtId="0" fontId="48" fillId="0" borderId="32" xfId="0" applyFont="1" applyFill="1" applyBorder="1" applyAlignment="1" applyProtection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3"/>
    <cellStyle name="Título 5" xfId="42"/>
    <cellStyle name="Total" xfId="17" builtinId="25" customBuiltin="1"/>
  </cellStyles>
  <dxfs count="7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color theme="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/>
        <right/>
        <top/>
        <bottom/>
      </border>
    </dxf>
    <dxf>
      <font>
        <color theme="0"/>
      </font>
    </dxf>
    <dxf>
      <font>
        <color rgb="FFFF000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15</xdr:row>
      <xdr:rowOff>9525</xdr:rowOff>
    </xdr:from>
    <xdr:to>
      <xdr:col>16</xdr:col>
      <xdr:colOff>400050</xdr:colOff>
      <xdr:row>27</xdr:row>
      <xdr:rowOff>0</xdr:rowOff>
    </xdr:to>
    <xdr:sp macro="" textlink="">
      <xdr:nvSpPr>
        <xdr:cNvPr id="3" name="Cerrar llave 3"/>
        <xdr:cNvSpPr/>
      </xdr:nvSpPr>
      <xdr:spPr>
        <a:xfrm>
          <a:off x="7686675" y="3924300"/>
          <a:ext cx="323850" cy="3343275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16</xdr:col>
      <xdr:colOff>76200</xdr:colOff>
      <xdr:row>15</xdr:row>
      <xdr:rowOff>9525</xdr:rowOff>
    </xdr:from>
    <xdr:to>
      <xdr:col>16</xdr:col>
      <xdr:colOff>400050</xdr:colOff>
      <xdr:row>27</xdr:row>
      <xdr:rowOff>0</xdr:rowOff>
    </xdr:to>
    <xdr:sp macro="" textlink="">
      <xdr:nvSpPr>
        <xdr:cNvPr id="4" name="Cerrar llave 3"/>
        <xdr:cNvSpPr/>
      </xdr:nvSpPr>
      <xdr:spPr>
        <a:xfrm>
          <a:off x="7686675" y="3867150"/>
          <a:ext cx="323850" cy="3390900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C000"/>
  </sheetPr>
  <dimension ref="A1:F488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cols>
    <col min="1" max="1" width="11.42578125" style="6"/>
    <col min="2" max="2" width="50" style="6" bestFit="1" customWidth="1"/>
    <col min="3" max="3" width="11.42578125" style="6"/>
    <col min="4" max="4" width="11.42578125" style="12"/>
    <col min="5" max="5" width="50" style="6" bestFit="1" customWidth="1"/>
    <col min="6" max="16384" width="11.42578125" style="6"/>
  </cols>
  <sheetData>
    <row r="1" spans="1:6" x14ac:dyDescent="0.25">
      <c r="A1" s="6" t="s">
        <v>116</v>
      </c>
      <c r="B1" s="6" t="s">
        <v>115</v>
      </c>
      <c r="E1" s="6" t="s">
        <v>115</v>
      </c>
      <c r="F1" s="6" t="s">
        <v>116</v>
      </c>
    </row>
    <row r="2" spans="1:6" x14ac:dyDescent="0.25">
      <c r="A2" s="178" t="s">
        <v>117</v>
      </c>
      <c r="B2" s="178" t="s">
        <v>1202</v>
      </c>
      <c r="E2" s="178" t="s">
        <v>1202</v>
      </c>
      <c r="F2" s="178" t="s">
        <v>117</v>
      </c>
    </row>
    <row r="3" spans="1:6" x14ac:dyDescent="0.25">
      <c r="A3" s="178" t="s">
        <v>118</v>
      </c>
      <c r="B3" s="178" t="s">
        <v>1203</v>
      </c>
      <c r="E3" s="178" t="s">
        <v>1203</v>
      </c>
      <c r="F3" s="178" t="s">
        <v>118</v>
      </c>
    </row>
    <row r="4" spans="1:6" x14ac:dyDescent="0.25">
      <c r="A4" s="178" t="s">
        <v>119</v>
      </c>
      <c r="B4" s="178" t="s">
        <v>1204</v>
      </c>
      <c r="E4" s="178" t="s">
        <v>1204</v>
      </c>
      <c r="F4" s="178" t="s">
        <v>119</v>
      </c>
    </row>
    <row r="5" spans="1:6" x14ac:dyDescent="0.25">
      <c r="A5" s="178" t="s">
        <v>120</v>
      </c>
      <c r="B5" s="178" t="s">
        <v>1205</v>
      </c>
      <c r="E5" s="178" t="s">
        <v>1205</v>
      </c>
      <c r="F5" s="178" t="s">
        <v>120</v>
      </c>
    </row>
    <row r="6" spans="1:6" x14ac:dyDescent="0.25">
      <c r="A6" s="178" t="s">
        <v>121</v>
      </c>
      <c r="B6" s="178" t="s">
        <v>1206</v>
      </c>
      <c r="E6" s="178" t="s">
        <v>1206</v>
      </c>
      <c r="F6" s="178" t="s">
        <v>121</v>
      </c>
    </row>
    <row r="7" spans="1:6" x14ac:dyDescent="0.25">
      <c r="A7" s="178" t="s">
        <v>122</v>
      </c>
      <c r="B7" s="178" t="s">
        <v>1207</v>
      </c>
      <c r="E7" s="178" t="s">
        <v>1207</v>
      </c>
      <c r="F7" s="178" t="s">
        <v>122</v>
      </c>
    </row>
    <row r="8" spans="1:6" x14ac:dyDescent="0.25">
      <c r="A8" s="178" t="s">
        <v>123</v>
      </c>
      <c r="B8" s="178" t="s">
        <v>1208</v>
      </c>
      <c r="E8" s="178" t="s">
        <v>1208</v>
      </c>
      <c r="F8" s="178" t="s">
        <v>123</v>
      </c>
    </row>
    <row r="9" spans="1:6" x14ac:dyDescent="0.25">
      <c r="A9" s="178" t="s">
        <v>124</v>
      </c>
      <c r="B9" s="178" t="s">
        <v>1209</v>
      </c>
      <c r="E9" s="178" t="s">
        <v>1209</v>
      </c>
      <c r="F9" s="178" t="s">
        <v>124</v>
      </c>
    </row>
    <row r="10" spans="1:6" x14ac:dyDescent="0.25">
      <c r="A10" s="178" t="s">
        <v>125</v>
      </c>
      <c r="B10" s="178" t="s">
        <v>1210</v>
      </c>
      <c r="E10" s="178" t="s">
        <v>1210</v>
      </c>
      <c r="F10" s="178" t="s">
        <v>125</v>
      </c>
    </row>
    <row r="11" spans="1:6" x14ac:dyDescent="0.25">
      <c r="A11" s="178" t="s">
        <v>126</v>
      </c>
      <c r="B11" s="178" t="s">
        <v>1211</v>
      </c>
      <c r="E11" s="178" t="s">
        <v>1211</v>
      </c>
      <c r="F11" s="178" t="s">
        <v>126</v>
      </c>
    </row>
    <row r="12" spans="1:6" x14ac:dyDescent="0.25">
      <c r="A12" s="178" t="s">
        <v>127</v>
      </c>
      <c r="B12" s="178" t="s">
        <v>1212</v>
      </c>
      <c r="E12" s="178" t="s">
        <v>1212</v>
      </c>
      <c r="F12" s="178" t="s">
        <v>127</v>
      </c>
    </row>
    <row r="13" spans="1:6" x14ac:dyDescent="0.25">
      <c r="A13" s="178" t="s">
        <v>128</v>
      </c>
      <c r="B13" s="178" t="s">
        <v>1213</v>
      </c>
      <c r="E13" s="178" t="s">
        <v>1213</v>
      </c>
      <c r="F13" s="178" t="s">
        <v>128</v>
      </c>
    </row>
    <row r="14" spans="1:6" x14ac:dyDescent="0.25">
      <c r="A14" s="178" t="s">
        <v>129</v>
      </c>
      <c r="B14" s="178" t="s">
        <v>1214</v>
      </c>
      <c r="E14" s="178" t="s">
        <v>1214</v>
      </c>
      <c r="F14" s="178" t="s">
        <v>129</v>
      </c>
    </row>
    <row r="15" spans="1:6" x14ac:dyDescent="0.25">
      <c r="A15" s="178" t="s">
        <v>130</v>
      </c>
      <c r="B15" s="178" t="s">
        <v>1215</v>
      </c>
      <c r="E15" s="178" t="s">
        <v>1215</v>
      </c>
      <c r="F15" s="178" t="s">
        <v>130</v>
      </c>
    </row>
    <row r="16" spans="1:6" x14ac:dyDescent="0.25">
      <c r="A16" s="178" t="s">
        <v>131</v>
      </c>
      <c r="B16" s="178" t="s">
        <v>1216</v>
      </c>
      <c r="E16" s="178" t="s">
        <v>1216</v>
      </c>
      <c r="F16" s="178" t="s">
        <v>131</v>
      </c>
    </row>
    <row r="17" spans="1:6" x14ac:dyDescent="0.25">
      <c r="A17" s="178" t="s">
        <v>132</v>
      </c>
      <c r="B17" s="178" t="s">
        <v>1217</v>
      </c>
      <c r="E17" s="178" t="s">
        <v>1217</v>
      </c>
      <c r="F17" s="178" t="s">
        <v>132</v>
      </c>
    </row>
    <row r="18" spans="1:6" x14ac:dyDescent="0.25">
      <c r="A18" s="178" t="s">
        <v>133</v>
      </c>
      <c r="B18" s="178" t="s">
        <v>1218</v>
      </c>
      <c r="E18" s="178" t="s">
        <v>1218</v>
      </c>
      <c r="F18" s="178" t="s">
        <v>133</v>
      </c>
    </row>
    <row r="19" spans="1:6" x14ac:dyDescent="0.25">
      <c r="A19" s="178" t="s">
        <v>134</v>
      </c>
      <c r="B19" s="178" t="s">
        <v>1219</v>
      </c>
      <c r="E19" s="178" t="s">
        <v>1219</v>
      </c>
      <c r="F19" s="178" t="s">
        <v>134</v>
      </c>
    </row>
    <row r="20" spans="1:6" x14ac:dyDescent="0.25">
      <c r="A20" s="178" t="s">
        <v>135</v>
      </c>
      <c r="B20" s="178" t="s">
        <v>1220</v>
      </c>
      <c r="E20" s="178" t="s">
        <v>1220</v>
      </c>
      <c r="F20" s="178" t="s">
        <v>135</v>
      </c>
    </row>
    <row r="21" spans="1:6" x14ac:dyDescent="0.25">
      <c r="A21" s="178" t="s">
        <v>136</v>
      </c>
      <c r="B21" s="178" t="s">
        <v>1221</v>
      </c>
      <c r="E21" s="178" t="s">
        <v>1221</v>
      </c>
      <c r="F21" s="178" t="s">
        <v>136</v>
      </c>
    </row>
    <row r="22" spans="1:6" x14ac:dyDescent="0.25">
      <c r="A22" s="178" t="s">
        <v>137</v>
      </c>
      <c r="B22" s="178" t="s">
        <v>1222</v>
      </c>
      <c r="E22" s="178" t="s">
        <v>1222</v>
      </c>
      <c r="F22" s="178" t="s">
        <v>137</v>
      </c>
    </row>
    <row r="23" spans="1:6" x14ac:dyDescent="0.25">
      <c r="A23" s="178" t="s">
        <v>138</v>
      </c>
      <c r="B23" s="178" t="s">
        <v>1223</v>
      </c>
      <c r="E23" s="178" t="s">
        <v>1223</v>
      </c>
      <c r="F23" s="178" t="s">
        <v>138</v>
      </c>
    </row>
    <row r="24" spans="1:6" x14ac:dyDescent="0.25">
      <c r="A24" s="178" t="s">
        <v>139</v>
      </c>
      <c r="B24" s="178" t="s">
        <v>1224</v>
      </c>
      <c r="E24" s="178" t="s">
        <v>1224</v>
      </c>
      <c r="F24" s="178" t="s">
        <v>139</v>
      </c>
    </row>
    <row r="25" spans="1:6" x14ac:dyDescent="0.25">
      <c r="A25" s="178" t="s">
        <v>140</v>
      </c>
      <c r="B25" s="178" t="s">
        <v>1225</v>
      </c>
      <c r="E25" s="178" t="s">
        <v>1225</v>
      </c>
      <c r="F25" s="178" t="s">
        <v>140</v>
      </c>
    </row>
    <row r="26" spans="1:6" x14ac:dyDescent="0.25">
      <c r="A26" s="178" t="s">
        <v>141</v>
      </c>
      <c r="B26" s="178" t="s">
        <v>1226</v>
      </c>
      <c r="E26" s="178" t="s">
        <v>1226</v>
      </c>
      <c r="F26" s="178" t="s">
        <v>141</v>
      </c>
    </row>
    <row r="27" spans="1:6" x14ac:dyDescent="0.25">
      <c r="A27" s="178" t="s">
        <v>142</v>
      </c>
      <c r="B27" s="178" t="s">
        <v>1227</v>
      </c>
      <c r="E27" s="178" t="s">
        <v>1227</v>
      </c>
      <c r="F27" s="178" t="s">
        <v>142</v>
      </c>
    </row>
    <row r="28" spans="1:6" x14ac:dyDescent="0.25">
      <c r="A28" s="178" t="s">
        <v>143</v>
      </c>
      <c r="B28" s="178" t="s">
        <v>1228</v>
      </c>
      <c r="E28" s="178" t="s">
        <v>1228</v>
      </c>
      <c r="F28" s="178" t="s">
        <v>143</v>
      </c>
    </row>
    <row r="29" spans="1:6" x14ac:dyDescent="0.25">
      <c r="A29" s="178" t="s">
        <v>144</v>
      </c>
      <c r="B29" s="178" t="s">
        <v>1229</v>
      </c>
      <c r="E29" s="178" t="s">
        <v>1229</v>
      </c>
      <c r="F29" s="178" t="s">
        <v>144</v>
      </c>
    </row>
    <row r="30" spans="1:6" x14ac:dyDescent="0.25">
      <c r="A30" s="178" t="s">
        <v>145</v>
      </c>
      <c r="B30" s="178" t="s">
        <v>1230</v>
      </c>
      <c r="E30" s="178" t="s">
        <v>1230</v>
      </c>
      <c r="F30" s="178" t="s">
        <v>145</v>
      </c>
    </row>
    <row r="31" spans="1:6" x14ac:dyDescent="0.25">
      <c r="A31" s="178" t="s">
        <v>146</v>
      </c>
      <c r="B31" s="178" t="s">
        <v>1231</v>
      </c>
      <c r="E31" s="178" t="s">
        <v>1231</v>
      </c>
      <c r="F31" s="178" t="s">
        <v>146</v>
      </c>
    </row>
    <row r="32" spans="1:6" x14ac:dyDescent="0.25">
      <c r="A32" s="178" t="s">
        <v>147</v>
      </c>
      <c r="B32" s="178" t="s">
        <v>1232</v>
      </c>
      <c r="E32" s="178" t="s">
        <v>1232</v>
      </c>
      <c r="F32" s="178" t="s">
        <v>147</v>
      </c>
    </row>
    <row r="33" spans="1:6" x14ac:dyDescent="0.25">
      <c r="A33" s="178" t="s">
        <v>148</v>
      </c>
      <c r="B33" s="178" t="s">
        <v>1233</v>
      </c>
      <c r="E33" s="178" t="s">
        <v>1233</v>
      </c>
      <c r="F33" s="178" t="s">
        <v>148</v>
      </c>
    </row>
    <row r="34" spans="1:6" x14ac:dyDescent="0.25">
      <c r="A34" s="178" t="s">
        <v>149</v>
      </c>
      <c r="B34" s="178" t="s">
        <v>1234</v>
      </c>
      <c r="E34" s="178" t="s">
        <v>1234</v>
      </c>
      <c r="F34" s="178" t="s">
        <v>149</v>
      </c>
    </row>
    <row r="35" spans="1:6" x14ac:dyDescent="0.25">
      <c r="A35" s="178" t="s">
        <v>150</v>
      </c>
      <c r="B35" s="178" t="s">
        <v>1235</v>
      </c>
      <c r="E35" s="178" t="s">
        <v>1235</v>
      </c>
      <c r="F35" s="178" t="s">
        <v>150</v>
      </c>
    </row>
    <row r="36" spans="1:6" x14ac:dyDescent="0.25">
      <c r="A36" s="178" t="s">
        <v>151</v>
      </c>
      <c r="B36" s="178" t="s">
        <v>1236</v>
      </c>
      <c r="E36" s="178" t="s">
        <v>1236</v>
      </c>
      <c r="F36" s="178" t="s">
        <v>151</v>
      </c>
    </row>
    <row r="37" spans="1:6" x14ac:dyDescent="0.25">
      <c r="A37" s="178" t="s">
        <v>152</v>
      </c>
      <c r="B37" s="178" t="s">
        <v>1237</v>
      </c>
      <c r="E37" s="178" t="s">
        <v>1237</v>
      </c>
      <c r="F37" s="178" t="s">
        <v>152</v>
      </c>
    </row>
    <row r="38" spans="1:6" x14ac:dyDescent="0.25">
      <c r="A38" s="178" t="s">
        <v>153</v>
      </c>
      <c r="B38" s="178" t="s">
        <v>1238</v>
      </c>
      <c r="E38" s="178" t="s">
        <v>1238</v>
      </c>
      <c r="F38" s="178" t="s">
        <v>153</v>
      </c>
    </row>
    <row r="39" spans="1:6" x14ac:dyDescent="0.25">
      <c r="A39" s="178" t="s">
        <v>154</v>
      </c>
      <c r="B39" s="178" t="s">
        <v>1239</v>
      </c>
      <c r="E39" s="178" t="s">
        <v>1239</v>
      </c>
      <c r="F39" s="178" t="s">
        <v>154</v>
      </c>
    </row>
    <row r="40" spans="1:6" x14ac:dyDescent="0.25">
      <c r="A40" s="178" t="s">
        <v>155</v>
      </c>
      <c r="B40" s="178" t="s">
        <v>1240</v>
      </c>
      <c r="E40" s="178" t="s">
        <v>1240</v>
      </c>
      <c r="F40" s="178" t="s">
        <v>155</v>
      </c>
    </row>
    <row r="41" spans="1:6" x14ac:dyDescent="0.25">
      <c r="A41" s="178" t="s">
        <v>156</v>
      </c>
      <c r="B41" s="178" t="s">
        <v>1241</v>
      </c>
      <c r="E41" s="178" t="s">
        <v>1241</v>
      </c>
      <c r="F41" s="178" t="s">
        <v>156</v>
      </c>
    </row>
    <row r="42" spans="1:6" x14ac:dyDescent="0.25">
      <c r="A42" s="178" t="s">
        <v>157</v>
      </c>
      <c r="B42" s="178" t="s">
        <v>1242</v>
      </c>
      <c r="E42" s="178" t="s">
        <v>1242</v>
      </c>
      <c r="F42" s="178" t="s">
        <v>157</v>
      </c>
    </row>
    <row r="43" spans="1:6" x14ac:dyDescent="0.25">
      <c r="A43" s="178" t="s">
        <v>158</v>
      </c>
      <c r="B43" s="178" t="s">
        <v>1243</v>
      </c>
      <c r="E43" s="178" t="s">
        <v>1243</v>
      </c>
      <c r="F43" s="178" t="s">
        <v>158</v>
      </c>
    </row>
    <row r="44" spans="1:6" x14ac:dyDescent="0.25">
      <c r="A44" s="178" t="s">
        <v>159</v>
      </c>
      <c r="B44" s="178" t="s">
        <v>1244</v>
      </c>
      <c r="E44" s="178" t="s">
        <v>1244</v>
      </c>
      <c r="F44" s="178" t="s">
        <v>159</v>
      </c>
    </row>
    <row r="45" spans="1:6" x14ac:dyDescent="0.25">
      <c r="A45" s="178" t="s">
        <v>160</v>
      </c>
      <c r="B45" s="178" t="s">
        <v>1245</v>
      </c>
      <c r="E45" s="178" t="s">
        <v>1245</v>
      </c>
      <c r="F45" s="178" t="s">
        <v>160</v>
      </c>
    </row>
    <row r="46" spans="1:6" x14ac:dyDescent="0.25">
      <c r="A46" s="178" t="s">
        <v>161</v>
      </c>
      <c r="B46" s="178" t="s">
        <v>1246</v>
      </c>
      <c r="E46" s="178" t="s">
        <v>1246</v>
      </c>
      <c r="F46" s="178" t="s">
        <v>161</v>
      </c>
    </row>
    <row r="47" spans="1:6" x14ac:dyDescent="0.25">
      <c r="A47" s="178" t="s">
        <v>162</v>
      </c>
      <c r="B47" s="178" t="s">
        <v>1247</v>
      </c>
      <c r="E47" s="178" t="s">
        <v>1247</v>
      </c>
      <c r="F47" s="178" t="s">
        <v>162</v>
      </c>
    </row>
    <row r="48" spans="1:6" x14ac:dyDescent="0.25">
      <c r="A48" s="178" t="s">
        <v>163</v>
      </c>
      <c r="B48" s="178" t="s">
        <v>1248</v>
      </c>
      <c r="E48" s="178" t="s">
        <v>1248</v>
      </c>
      <c r="F48" s="178" t="s">
        <v>163</v>
      </c>
    </row>
    <row r="49" spans="1:6" x14ac:dyDescent="0.25">
      <c r="A49" s="178" t="s">
        <v>164</v>
      </c>
      <c r="B49" s="178" t="s">
        <v>1249</v>
      </c>
      <c r="E49" s="178" t="s">
        <v>1249</v>
      </c>
      <c r="F49" s="178" t="s">
        <v>164</v>
      </c>
    </row>
    <row r="50" spans="1:6" x14ac:dyDescent="0.25">
      <c r="A50" s="178" t="s">
        <v>165</v>
      </c>
      <c r="B50" s="178" t="s">
        <v>1250</v>
      </c>
      <c r="E50" s="178" t="s">
        <v>1250</v>
      </c>
      <c r="F50" s="178" t="s">
        <v>165</v>
      </c>
    </row>
    <row r="51" spans="1:6" x14ac:dyDescent="0.25">
      <c r="A51" s="178" t="s">
        <v>166</v>
      </c>
      <c r="B51" s="178" t="s">
        <v>1251</v>
      </c>
      <c r="E51" s="178" t="s">
        <v>1251</v>
      </c>
      <c r="F51" s="178" t="s">
        <v>166</v>
      </c>
    </row>
    <row r="52" spans="1:6" x14ac:dyDescent="0.25">
      <c r="A52" s="178" t="s">
        <v>167</v>
      </c>
      <c r="B52" s="178" t="s">
        <v>1252</v>
      </c>
      <c r="E52" s="178" t="s">
        <v>1252</v>
      </c>
      <c r="F52" s="178" t="s">
        <v>167</v>
      </c>
    </row>
    <row r="53" spans="1:6" x14ac:dyDescent="0.25">
      <c r="A53" s="178" t="s">
        <v>168</v>
      </c>
      <c r="B53" s="178" t="s">
        <v>1253</v>
      </c>
      <c r="E53" s="178" t="s">
        <v>1253</v>
      </c>
      <c r="F53" s="178" t="s">
        <v>168</v>
      </c>
    </row>
    <row r="54" spans="1:6" x14ac:dyDescent="0.25">
      <c r="A54" s="178" t="s">
        <v>611</v>
      </c>
      <c r="B54" s="178" t="s">
        <v>1254</v>
      </c>
      <c r="E54" s="178" t="s">
        <v>1254</v>
      </c>
      <c r="F54" s="178" t="s">
        <v>611</v>
      </c>
    </row>
    <row r="55" spans="1:6" x14ac:dyDescent="0.25">
      <c r="A55" s="178" t="s">
        <v>169</v>
      </c>
      <c r="B55" s="178" t="s">
        <v>1255</v>
      </c>
      <c r="E55" s="178" t="s">
        <v>1255</v>
      </c>
      <c r="F55" s="178" t="s">
        <v>169</v>
      </c>
    </row>
    <row r="56" spans="1:6" x14ac:dyDescent="0.25">
      <c r="A56" s="178" t="s">
        <v>170</v>
      </c>
      <c r="B56" s="178" t="s">
        <v>1256</v>
      </c>
      <c r="E56" s="178" t="s">
        <v>1256</v>
      </c>
      <c r="F56" s="178" t="s">
        <v>170</v>
      </c>
    </row>
    <row r="57" spans="1:6" x14ac:dyDescent="0.25">
      <c r="A57" s="178" t="s">
        <v>171</v>
      </c>
      <c r="B57" s="178" t="s">
        <v>1257</v>
      </c>
      <c r="E57" s="178" t="s">
        <v>1257</v>
      </c>
      <c r="F57" s="178" t="s">
        <v>171</v>
      </c>
    </row>
    <row r="58" spans="1:6" x14ac:dyDescent="0.25">
      <c r="A58" s="178" t="s">
        <v>172</v>
      </c>
      <c r="B58" s="178" t="s">
        <v>1258</v>
      </c>
      <c r="E58" s="178" t="s">
        <v>1258</v>
      </c>
      <c r="F58" s="178" t="s">
        <v>172</v>
      </c>
    </row>
    <row r="59" spans="1:6" x14ac:dyDescent="0.25">
      <c r="A59" s="178" t="s">
        <v>173</v>
      </c>
      <c r="B59" s="178" t="s">
        <v>1259</v>
      </c>
      <c r="E59" s="178" t="s">
        <v>1259</v>
      </c>
      <c r="F59" s="178" t="s">
        <v>173</v>
      </c>
    </row>
    <row r="60" spans="1:6" x14ac:dyDescent="0.25">
      <c r="A60" s="178" t="s">
        <v>174</v>
      </c>
      <c r="B60" s="178" t="s">
        <v>1260</v>
      </c>
      <c r="E60" s="178" t="s">
        <v>1260</v>
      </c>
      <c r="F60" s="178" t="s">
        <v>174</v>
      </c>
    </row>
    <row r="61" spans="1:6" x14ac:dyDescent="0.25">
      <c r="A61" s="178" t="s">
        <v>175</v>
      </c>
      <c r="B61" s="178" t="s">
        <v>1261</v>
      </c>
      <c r="E61" s="178" t="s">
        <v>1261</v>
      </c>
      <c r="F61" s="178" t="s">
        <v>175</v>
      </c>
    </row>
    <row r="62" spans="1:6" x14ac:dyDescent="0.25">
      <c r="A62" s="178" t="s">
        <v>176</v>
      </c>
      <c r="B62" s="178" t="s">
        <v>1262</v>
      </c>
      <c r="E62" s="178" t="s">
        <v>1262</v>
      </c>
      <c r="F62" s="178" t="s">
        <v>176</v>
      </c>
    </row>
    <row r="63" spans="1:6" x14ac:dyDescent="0.25">
      <c r="A63" s="178" t="s">
        <v>177</v>
      </c>
      <c r="B63" s="178" t="s">
        <v>1263</v>
      </c>
      <c r="E63" s="178" t="s">
        <v>1263</v>
      </c>
      <c r="F63" s="178" t="s">
        <v>177</v>
      </c>
    </row>
    <row r="64" spans="1:6" x14ac:dyDescent="0.25">
      <c r="A64" s="178" t="s">
        <v>178</v>
      </c>
      <c r="B64" s="178" t="s">
        <v>1264</v>
      </c>
      <c r="E64" s="178" t="s">
        <v>1264</v>
      </c>
      <c r="F64" s="178" t="s">
        <v>178</v>
      </c>
    </row>
    <row r="65" spans="1:6" x14ac:dyDescent="0.25">
      <c r="A65" s="178" t="s">
        <v>179</v>
      </c>
      <c r="B65" s="178" t="s">
        <v>1265</v>
      </c>
      <c r="E65" s="178" t="s">
        <v>1265</v>
      </c>
      <c r="F65" s="178" t="s">
        <v>179</v>
      </c>
    </row>
    <row r="66" spans="1:6" x14ac:dyDescent="0.25">
      <c r="A66" s="178" t="s">
        <v>180</v>
      </c>
      <c r="B66" s="178" t="s">
        <v>1266</v>
      </c>
      <c r="E66" s="178" t="s">
        <v>1266</v>
      </c>
      <c r="F66" s="178" t="s">
        <v>180</v>
      </c>
    </row>
    <row r="67" spans="1:6" x14ac:dyDescent="0.25">
      <c r="A67" s="178" t="s">
        <v>181</v>
      </c>
      <c r="B67" s="178" t="s">
        <v>1267</v>
      </c>
      <c r="E67" s="178" t="s">
        <v>1267</v>
      </c>
      <c r="F67" s="178" t="s">
        <v>181</v>
      </c>
    </row>
    <row r="68" spans="1:6" x14ac:dyDescent="0.25">
      <c r="A68" s="178" t="s">
        <v>182</v>
      </c>
      <c r="B68" s="178" t="s">
        <v>1268</v>
      </c>
      <c r="E68" s="178" t="s">
        <v>1268</v>
      </c>
      <c r="F68" s="178" t="s">
        <v>182</v>
      </c>
    </row>
    <row r="69" spans="1:6" x14ac:dyDescent="0.25">
      <c r="A69" s="178" t="s">
        <v>183</v>
      </c>
      <c r="B69" s="178" t="s">
        <v>1269</v>
      </c>
      <c r="E69" s="178" t="s">
        <v>1269</v>
      </c>
      <c r="F69" s="178" t="s">
        <v>183</v>
      </c>
    </row>
    <row r="70" spans="1:6" x14ac:dyDescent="0.25">
      <c r="A70" s="178" t="s">
        <v>184</v>
      </c>
      <c r="B70" s="178" t="s">
        <v>1270</v>
      </c>
      <c r="E70" s="178" t="s">
        <v>1270</v>
      </c>
      <c r="F70" s="178" t="s">
        <v>184</v>
      </c>
    </row>
    <row r="71" spans="1:6" x14ac:dyDescent="0.25">
      <c r="A71" s="178" t="s">
        <v>185</v>
      </c>
      <c r="B71" s="178" t="s">
        <v>1271</v>
      </c>
      <c r="E71" s="178" t="s">
        <v>1271</v>
      </c>
      <c r="F71" s="178" t="s">
        <v>185</v>
      </c>
    </row>
    <row r="72" spans="1:6" x14ac:dyDescent="0.25">
      <c r="A72" s="178" t="s">
        <v>186</v>
      </c>
      <c r="B72" s="178" t="s">
        <v>1272</v>
      </c>
      <c r="E72" s="178" t="s">
        <v>1272</v>
      </c>
      <c r="F72" s="178" t="s">
        <v>186</v>
      </c>
    </row>
    <row r="73" spans="1:6" x14ac:dyDescent="0.25">
      <c r="A73" s="178" t="s">
        <v>187</v>
      </c>
      <c r="B73" s="178" t="s">
        <v>1273</v>
      </c>
      <c r="E73" s="178" t="s">
        <v>1273</v>
      </c>
      <c r="F73" s="178" t="s">
        <v>187</v>
      </c>
    </row>
    <row r="74" spans="1:6" x14ac:dyDescent="0.25">
      <c r="A74" s="178" t="s">
        <v>188</v>
      </c>
      <c r="B74" s="178" t="s">
        <v>1274</v>
      </c>
      <c r="E74" s="178" t="s">
        <v>1274</v>
      </c>
      <c r="F74" s="178" t="s">
        <v>188</v>
      </c>
    </row>
    <row r="75" spans="1:6" x14ac:dyDescent="0.25">
      <c r="A75" s="178" t="s">
        <v>189</v>
      </c>
      <c r="B75" s="178" t="s">
        <v>1275</v>
      </c>
      <c r="E75" s="178" t="s">
        <v>1275</v>
      </c>
      <c r="F75" s="178" t="s">
        <v>189</v>
      </c>
    </row>
    <row r="76" spans="1:6" x14ac:dyDescent="0.25">
      <c r="A76" s="178" t="s">
        <v>190</v>
      </c>
      <c r="B76" s="178" t="s">
        <v>1276</v>
      </c>
      <c r="E76" s="178" t="s">
        <v>1276</v>
      </c>
      <c r="F76" s="178" t="s">
        <v>190</v>
      </c>
    </row>
    <row r="77" spans="1:6" x14ac:dyDescent="0.25">
      <c r="A77" s="178" t="s">
        <v>191</v>
      </c>
      <c r="B77" s="178" t="s">
        <v>1277</v>
      </c>
      <c r="E77" s="178" t="s">
        <v>1277</v>
      </c>
      <c r="F77" s="178" t="s">
        <v>191</v>
      </c>
    </row>
    <row r="78" spans="1:6" x14ac:dyDescent="0.25">
      <c r="A78" s="178" t="s">
        <v>192</v>
      </c>
      <c r="B78" s="178" t="s">
        <v>1278</v>
      </c>
      <c r="E78" s="178" t="s">
        <v>1278</v>
      </c>
      <c r="F78" s="178" t="s">
        <v>192</v>
      </c>
    </row>
    <row r="79" spans="1:6" x14ac:dyDescent="0.25">
      <c r="A79" s="178" t="s">
        <v>193</v>
      </c>
      <c r="B79" s="178" t="s">
        <v>1279</v>
      </c>
      <c r="E79" s="178" t="s">
        <v>1279</v>
      </c>
      <c r="F79" s="178" t="s">
        <v>193</v>
      </c>
    </row>
    <row r="80" spans="1:6" x14ac:dyDescent="0.25">
      <c r="A80" s="178" t="s">
        <v>194</v>
      </c>
      <c r="B80" s="178" t="s">
        <v>1280</v>
      </c>
      <c r="E80" s="178" t="s">
        <v>1280</v>
      </c>
      <c r="F80" s="178" t="s">
        <v>194</v>
      </c>
    </row>
    <row r="81" spans="1:6" x14ac:dyDescent="0.25">
      <c r="A81" s="178" t="s">
        <v>195</v>
      </c>
      <c r="B81" s="178" t="s">
        <v>1281</v>
      </c>
      <c r="E81" s="178" t="s">
        <v>1281</v>
      </c>
      <c r="F81" s="178" t="s">
        <v>195</v>
      </c>
    </row>
    <row r="82" spans="1:6" x14ac:dyDescent="0.25">
      <c r="A82" s="178" t="s">
        <v>196</v>
      </c>
      <c r="B82" s="178" t="s">
        <v>1282</v>
      </c>
      <c r="E82" s="178" t="s">
        <v>1282</v>
      </c>
      <c r="F82" s="178" t="s">
        <v>196</v>
      </c>
    </row>
    <row r="83" spans="1:6" x14ac:dyDescent="0.25">
      <c r="A83" s="178" t="s">
        <v>197</v>
      </c>
      <c r="B83" s="178" t="s">
        <v>1283</v>
      </c>
      <c r="E83" s="178" t="s">
        <v>1283</v>
      </c>
      <c r="F83" s="178" t="s">
        <v>197</v>
      </c>
    </row>
    <row r="84" spans="1:6" x14ac:dyDescent="0.25">
      <c r="A84" s="178" t="s">
        <v>198</v>
      </c>
      <c r="B84" s="178" t="s">
        <v>1284</v>
      </c>
      <c r="E84" s="178" t="s">
        <v>1284</v>
      </c>
      <c r="F84" s="178" t="s">
        <v>198</v>
      </c>
    </row>
    <row r="85" spans="1:6" x14ac:dyDescent="0.25">
      <c r="A85" s="178" t="s">
        <v>199</v>
      </c>
      <c r="B85" s="178" t="s">
        <v>1285</v>
      </c>
      <c r="E85" s="178" t="s">
        <v>1285</v>
      </c>
      <c r="F85" s="178" t="s">
        <v>199</v>
      </c>
    </row>
    <row r="86" spans="1:6" x14ac:dyDescent="0.25">
      <c r="A86" s="178" t="s">
        <v>200</v>
      </c>
      <c r="B86" s="178" t="s">
        <v>1286</v>
      </c>
      <c r="E86" s="178" t="s">
        <v>1286</v>
      </c>
      <c r="F86" s="178" t="s">
        <v>200</v>
      </c>
    </row>
    <row r="87" spans="1:6" x14ac:dyDescent="0.25">
      <c r="A87" s="178" t="s">
        <v>201</v>
      </c>
      <c r="B87" s="178" t="s">
        <v>1287</v>
      </c>
      <c r="E87" s="178" t="s">
        <v>1287</v>
      </c>
      <c r="F87" s="178" t="s">
        <v>201</v>
      </c>
    </row>
    <row r="88" spans="1:6" x14ac:dyDescent="0.25">
      <c r="A88" s="178" t="s">
        <v>202</v>
      </c>
      <c r="B88" s="178" t="s">
        <v>1288</v>
      </c>
      <c r="E88" s="178" t="s">
        <v>1288</v>
      </c>
      <c r="F88" s="178" t="s">
        <v>202</v>
      </c>
    </row>
    <row r="89" spans="1:6" x14ac:dyDescent="0.25">
      <c r="A89" s="178" t="s">
        <v>203</v>
      </c>
      <c r="B89" s="178" t="s">
        <v>1289</v>
      </c>
      <c r="E89" s="178" t="s">
        <v>1289</v>
      </c>
      <c r="F89" s="178" t="s">
        <v>203</v>
      </c>
    </row>
    <row r="90" spans="1:6" x14ac:dyDescent="0.25">
      <c r="A90" s="178" t="s">
        <v>204</v>
      </c>
      <c r="B90" s="178" t="s">
        <v>1290</v>
      </c>
      <c r="E90" s="178" t="s">
        <v>1290</v>
      </c>
      <c r="F90" s="178" t="s">
        <v>204</v>
      </c>
    </row>
    <row r="91" spans="1:6" x14ac:dyDescent="0.25">
      <c r="A91" s="178" t="s">
        <v>205</v>
      </c>
      <c r="B91" s="178" t="s">
        <v>1291</v>
      </c>
      <c r="E91" s="178" t="s">
        <v>1291</v>
      </c>
      <c r="F91" s="178" t="s">
        <v>205</v>
      </c>
    </row>
    <row r="92" spans="1:6" x14ac:dyDescent="0.25">
      <c r="A92" s="178" t="s">
        <v>206</v>
      </c>
      <c r="B92" s="178" t="s">
        <v>1292</v>
      </c>
      <c r="E92" s="178" t="s">
        <v>1292</v>
      </c>
      <c r="F92" s="178" t="s">
        <v>206</v>
      </c>
    </row>
    <row r="93" spans="1:6" x14ac:dyDescent="0.25">
      <c r="A93" s="178" t="s">
        <v>207</v>
      </c>
      <c r="B93" s="178" t="s">
        <v>1293</v>
      </c>
      <c r="E93" s="178" t="s">
        <v>1293</v>
      </c>
      <c r="F93" s="178" t="s">
        <v>207</v>
      </c>
    </row>
    <row r="94" spans="1:6" x14ac:dyDescent="0.25">
      <c r="A94" s="178" t="s">
        <v>208</v>
      </c>
      <c r="B94" s="178" t="s">
        <v>1294</v>
      </c>
      <c r="E94" s="178" t="s">
        <v>1294</v>
      </c>
      <c r="F94" s="178" t="s">
        <v>208</v>
      </c>
    </row>
    <row r="95" spans="1:6" x14ac:dyDescent="0.25">
      <c r="A95" s="178" t="s">
        <v>209</v>
      </c>
      <c r="B95" s="178" t="s">
        <v>1295</v>
      </c>
      <c r="E95" s="178" t="s">
        <v>1295</v>
      </c>
      <c r="F95" s="178" t="s">
        <v>209</v>
      </c>
    </row>
    <row r="96" spans="1:6" x14ac:dyDescent="0.25">
      <c r="A96" s="178" t="s">
        <v>210</v>
      </c>
      <c r="B96" s="178" t="s">
        <v>1296</v>
      </c>
      <c r="E96" s="178" t="s">
        <v>1296</v>
      </c>
      <c r="F96" s="178" t="s">
        <v>210</v>
      </c>
    </row>
    <row r="97" spans="1:6" x14ac:dyDescent="0.25">
      <c r="A97" s="178" t="s">
        <v>211</v>
      </c>
      <c r="B97" s="178" t="s">
        <v>1297</v>
      </c>
      <c r="E97" s="178" t="s">
        <v>1297</v>
      </c>
      <c r="F97" s="178" t="s">
        <v>211</v>
      </c>
    </row>
    <row r="98" spans="1:6" x14ac:dyDescent="0.25">
      <c r="A98" s="178" t="s">
        <v>212</v>
      </c>
      <c r="B98" s="178" t="s">
        <v>1298</v>
      </c>
      <c r="E98" s="178" t="s">
        <v>1298</v>
      </c>
      <c r="F98" s="178" t="s">
        <v>212</v>
      </c>
    </row>
    <row r="99" spans="1:6" x14ac:dyDescent="0.25">
      <c r="A99" s="178" t="s">
        <v>213</v>
      </c>
      <c r="B99" s="178" t="s">
        <v>1299</v>
      </c>
      <c r="E99" s="178" t="s">
        <v>1299</v>
      </c>
      <c r="F99" s="178" t="s">
        <v>213</v>
      </c>
    </row>
    <row r="100" spans="1:6" x14ac:dyDescent="0.25">
      <c r="A100" s="178" t="s">
        <v>214</v>
      </c>
      <c r="B100" s="178" t="s">
        <v>1300</v>
      </c>
      <c r="E100" s="178" t="s">
        <v>1300</v>
      </c>
      <c r="F100" s="178" t="s">
        <v>214</v>
      </c>
    </row>
    <row r="101" spans="1:6" x14ac:dyDescent="0.25">
      <c r="A101" s="178" t="s">
        <v>215</v>
      </c>
      <c r="B101" s="178" t="s">
        <v>1301</v>
      </c>
      <c r="E101" s="178" t="s">
        <v>1301</v>
      </c>
      <c r="F101" s="178" t="s">
        <v>215</v>
      </c>
    </row>
    <row r="102" spans="1:6" x14ac:dyDescent="0.25">
      <c r="A102" s="178" t="s">
        <v>216</v>
      </c>
      <c r="B102" s="178" t="s">
        <v>1302</v>
      </c>
      <c r="E102" s="178" t="s">
        <v>1302</v>
      </c>
      <c r="F102" s="178" t="s">
        <v>216</v>
      </c>
    </row>
    <row r="103" spans="1:6" x14ac:dyDescent="0.25">
      <c r="A103" s="178" t="s">
        <v>217</v>
      </c>
      <c r="B103" s="178" t="s">
        <v>1303</v>
      </c>
      <c r="E103" s="178" t="s">
        <v>1303</v>
      </c>
      <c r="F103" s="178" t="s">
        <v>217</v>
      </c>
    </row>
    <row r="104" spans="1:6" x14ac:dyDescent="0.25">
      <c r="A104" s="178" t="s">
        <v>218</v>
      </c>
      <c r="B104" s="178" t="s">
        <v>1304</v>
      </c>
      <c r="E104" s="178" t="s">
        <v>1304</v>
      </c>
      <c r="F104" s="178" t="s">
        <v>218</v>
      </c>
    </row>
    <row r="105" spans="1:6" x14ac:dyDescent="0.25">
      <c r="A105" s="178" t="s">
        <v>219</v>
      </c>
      <c r="B105" s="178" t="s">
        <v>1305</v>
      </c>
      <c r="E105" s="178" t="s">
        <v>1305</v>
      </c>
      <c r="F105" s="178" t="s">
        <v>219</v>
      </c>
    </row>
    <row r="106" spans="1:6" x14ac:dyDescent="0.25">
      <c r="A106" s="178" t="s">
        <v>220</v>
      </c>
      <c r="B106" s="178" t="s">
        <v>1306</v>
      </c>
      <c r="E106" s="178" t="s">
        <v>1306</v>
      </c>
      <c r="F106" s="178" t="s">
        <v>220</v>
      </c>
    </row>
    <row r="107" spans="1:6" x14ac:dyDescent="0.25">
      <c r="A107" s="178" t="s">
        <v>221</v>
      </c>
      <c r="B107" s="178" t="s">
        <v>1307</v>
      </c>
      <c r="E107" s="178" t="s">
        <v>1307</v>
      </c>
      <c r="F107" s="178" t="s">
        <v>221</v>
      </c>
    </row>
    <row r="108" spans="1:6" x14ac:dyDescent="0.25">
      <c r="A108" s="178" t="s">
        <v>222</v>
      </c>
      <c r="B108" s="178" t="s">
        <v>1308</v>
      </c>
      <c r="E108" s="178" t="s">
        <v>1308</v>
      </c>
      <c r="F108" s="178" t="s">
        <v>222</v>
      </c>
    </row>
    <row r="109" spans="1:6" x14ac:dyDescent="0.25">
      <c r="A109" s="178" t="s">
        <v>223</v>
      </c>
      <c r="B109" s="178" t="s">
        <v>1309</v>
      </c>
      <c r="E109" s="178" t="s">
        <v>1309</v>
      </c>
      <c r="F109" s="178" t="s">
        <v>223</v>
      </c>
    </row>
    <row r="110" spans="1:6" x14ac:dyDescent="0.25">
      <c r="A110" s="178" t="s">
        <v>224</v>
      </c>
      <c r="B110" s="178" t="s">
        <v>1310</v>
      </c>
      <c r="E110" s="178" t="s">
        <v>1310</v>
      </c>
      <c r="F110" s="178" t="s">
        <v>224</v>
      </c>
    </row>
    <row r="111" spans="1:6" x14ac:dyDescent="0.25">
      <c r="A111" s="178" t="s">
        <v>225</v>
      </c>
      <c r="B111" s="178" t="s">
        <v>1311</v>
      </c>
      <c r="E111" s="178" t="s">
        <v>1311</v>
      </c>
      <c r="F111" s="178" t="s">
        <v>225</v>
      </c>
    </row>
    <row r="112" spans="1:6" x14ac:dyDescent="0.25">
      <c r="A112" s="178" t="s">
        <v>226</v>
      </c>
      <c r="B112" s="178" t="s">
        <v>1312</v>
      </c>
      <c r="E112" s="178" t="s">
        <v>1312</v>
      </c>
      <c r="F112" s="178" t="s">
        <v>226</v>
      </c>
    </row>
    <row r="113" spans="1:6" x14ac:dyDescent="0.25">
      <c r="A113" s="178" t="s">
        <v>227</v>
      </c>
      <c r="B113" s="178" t="s">
        <v>1313</v>
      </c>
      <c r="E113" s="178" t="s">
        <v>1313</v>
      </c>
      <c r="F113" s="178" t="s">
        <v>227</v>
      </c>
    </row>
    <row r="114" spans="1:6" x14ac:dyDescent="0.25">
      <c r="A114" s="178" t="s">
        <v>228</v>
      </c>
      <c r="B114" s="178" t="s">
        <v>1314</v>
      </c>
      <c r="E114" s="178" t="s">
        <v>1314</v>
      </c>
      <c r="F114" s="178" t="s">
        <v>228</v>
      </c>
    </row>
    <row r="115" spans="1:6" x14ac:dyDescent="0.25">
      <c r="A115" s="178" t="s">
        <v>229</v>
      </c>
      <c r="B115" s="178" t="s">
        <v>1315</v>
      </c>
      <c r="E115" s="178" t="s">
        <v>1315</v>
      </c>
      <c r="F115" s="178" t="s">
        <v>229</v>
      </c>
    </row>
    <row r="116" spans="1:6" x14ac:dyDescent="0.25">
      <c r="A116" s="178" t="s">
        <v>230</v>
      </c>
      <c r="B116" s="178" t="s">
        <v>1316</v>
      </c>
      <c r="E116" s="178" t="s">
        <v>1316</v>
      </c>
      <c r="F116" s="178" t="s">
        <v>230</v>
      </c>
    </row>
    <row r="117" spans="1:6" x14ac:dyDescent="0.25">
      <c r="A117" s="178" t="s">
        <v>231</v>
      </c>
      <c r="B117" s="178" t="s">
        <v>1317</v>
      </c>
      <c r="E117" s="178" t="s">
        <v>1317</v>
      </c>
      <c r="F117" s="178" t="s">
        <v>231</v>
      </c>
    </row>
    <row r="118" spans="1:6" x14ac:dyDescent="0.25">
      <c r="A118" s="178" t="s">
        <v>721</v>
      </c>
      <c r="B118" s="178" t="s">
        <v>1318</v>
      </c>
      <c r="E118" s="178" t="s">
        <v>1318</v>
      </c>
      <c r="F118" s="178" t="s">
        <v>721</v>
      </c>
    </row>
    <row r="119" spans="1:6" x14ac:dyDescent="0.25">
      <c r="A119" s="178" t="s">
        <v>232</v>
      </c>
      <c r="B119" s="178" t="s">
        <v>1319</v>
      </c>
      <c r="E119" s="178" t="s">
        <v>1319</v>
      </c>
      <c r="F119" s="178" t="s">
        <v>232</v>
      </c>
    </row>
    <row r="120" spans="1:6" x14ac:dyDescent="0.25">
      <c r="A120" s="178" t="s">
        <v>233</v>
      </c>
      <c r="B120" s="178" t="s">
        <v>1320</v>
      </c>
      <c r="E120" s="178" t="s">
        <v>1320</v>
      </c>
      <c r="F120" s="178" t="s">
        <v>233</v>
      </c>
    </row>
    <row r="121" spans="1:6" x14ac:dyDescent="0.25">
      <c r="A121" s="178" t="s">
        <v>234</v>
      </c>
      <c r="B121" s="178" t="s">
        <v>1321</v>
      </c>
      <c r="E121" s="178" t="s">
        <v>1321</v>
      </c>
      <c r="F121" s="178" t="s">
        <v>234</v>
      </c>
    </row>
    <row r="122" spans="1:6" x14ac:dyDescent="0.25">
      <c r="A122" s="178" t="s">
        <v>235</v>
      </c>
      <c r="B122" s="178" t="s">
        <v>1322</v>
      </c>
      <c r="E122" s="178" t="s">
        <v>1322</v>
      </c>
      <c r="F122" s="178" t="s">
        <v>235</v>
      </c>
    </row>
    <row r="123" spans="1:6" x14ac:dyDescent="0.25">
      <c r="A123" s="178" t="s">
        <v>236</v>
      </c>
      <c r="B123" s="178" t="s">
        <v>1323</v>
      </c>
      <c r="E123" s="178" t="s">
        <v>1323</v>
      </c>
      <c r="F123" s="178" t="s">
        <v>236</v>
      </c>
    </row>
    <row r="124" spans="1:6" x14ac:dyDescent="0.25">
      <c r="A124" s="178" t="s">
        <v>237</v>
      </c>
      <c r="B124" s="178" t="s">
        <v>1324</v>
      </c>
      <c r="E124" s="178" t="s">
        <v>1324</v>
      </c>
      <c r="F124" s="178" t="s">
        <v>237</v>
      </c>
    </row>
    <row r="125" spans="1:6" x14ac:dyDescent="0.25">
      <c r="A125" s="178" t="s">
        <v>238</v>
      </c>
      <c r="B125" s="178" t="s">
        <v>663</v>
      </c>
      <c r="E125" s="178" t="s">
        <v>663</v>
      </c>
      <c r="F125" s="178" t="s">
        <v>238</v>
      </c>
    </row>
    <row r="126" spans="1:6" x14ac:dyDescent="0.25">
      <c r="A126" s="178" t="s">
        <v>239</v>
      </c>
      <c r="B126" s="178" t="s">
        <v>1325</v>
      </c>
      <c r="E126" s="178" t="s">
        <v>1325</v>
      </c>
      <c r="F126" s="178" t="s">
        <v>239</v>
      </c>
    </row>
    <row r="127" spans="1:6" x14ac:dyDescent="0.25">
      <c r="A127" s="178" t="s">
        <v>240</v>
      </c>
      <c r="B127" s="178" t="s">
        <v>725</v>
      </c>
      <c r="E127" s="178" t="s">
        <v>725</v>
      </c>
      <c r="F127" s="178" t="s">
        <v>240</v>
      </c>
    </row>
    <row r="128" spans="1:6" x14ac:dyDescent="0.25">
      <c r="A128" s="178" t="s">
        <v>241</v>
      </c>
      <c r="B128" s="178" t="s">
        <v>726</v>
      </c>
      <c r="E128" s="178" t="s">
        <v>726</v>
      </c>
      <c r="F128" s="178" t="s">
        <v>241</v>
      </c>
    </row>
    <row r="129" spans="1:6" x14ac:dyDescent="0.25">
      <c r="A129" s="178" t="s">
        <v>242</v>
      </c>
      <c r="B129" s="178" t="s">
        <v>1326</v>
      </c>
      <c r="E129" s="178" t="s">
        <v>1326</v>
      </c>
      <c r="F129" s="178" t="s">
        <v>242</v>
      </c>
    </row>
    <row r="130" spans="1:6" x14ac:dyDescent="0.25">
      <c r="A130" s="178" t="s">
        <v>243</v>
      </c>
      <c r="B130" s="178" t="s">
        <v>728</v>
      </c>
      <c r="E130" s="178" t="s">
        <v>728</v>
      </c>
      <c r="F130" s="178" t="s">
        <v>243</v>
      </c>
    </row>
    <row r="131" spans="1:6" x14ac:dyDescent="0.25">
      <c r="A131" s="178" t="s">
        <v>244</v>
      </c>
      <c r="B131" s="178" t="s">
        <v>730</v>
      </c>
      <c r="E131" s="178" t="s">
        <v>730</v>
      </c>
      <c r="F131" s="178" t="s">
        <v>244</v>
      </c>
    </row>
    <row r="132" spans="1:6" x14ac:dyDescent="0.25">
      <c r="A132" s="178" t="s">
        <v>245</v>
      </c>
      <c r="B132" s="178" t="s">
        <v>731</v>
      </c>
      <c r="E132" s="178" t="s">
        <v>731</v>
      </c>
      <c r="F132" s="178" t="s">
        <v>245</v>
      </c>
    </row>
    <row r="133" spans="1:6" x14ac:dyDescent="0.25">
      <c r="A133" s="178" t="s">
        <v>246</v>
      </c>
      <c r="B133" s="178" t="s">
        <v>1327</v>
      </c>
      <c r="E133" s="178" t="s">
        <v>1327</v>
      </c>
      <c r="F133" s="178" t="s">
        <v>246</v>
      </c>
    </row>
    <row r="134" spans="1:6" x14ac:dyDescent="0.25">
      <c r="A134" s="178" t="s">
        <v>247</v>
      </c>
      <c r="B134" s="178" t="s">
        <v>734</v>
      </c>
      <c r="E134" s="178" t="s">
        <v>734</v>
      </c>
      <c r="F134" s="178" t="s">
        <v>247</v>
      </c>
    </row>
    <row r="135" spans="1:6" x14ac:dyDescent="0.25">
      <c r="A135" s="178" t="s">
        <v>248</v>
      </c>
      <c r="B135" s="178" t="s">
        <v>1328</v>
      </c>
      <c r="E135" s="178" t="s">
        <v>1328</v>
      </c>
      <c r="F135" s="178" t="s">
        <v>248</v>
      </c>
    </row>
    <row r="136" spans="1:6" x14ac:dyDescent="0.25">
      <c r="A136" s="178" t="s">
        <v>249</v>
      </c>
      <c r="B136" s="178" t="s">
        <v>736</v>
      </c>
      <c r="E136" s="178" t="s">
        <v>736</v>
      </c>
      <c r="F136" s="178" t="s">
        <v>249</v>
      </c>
    </row>
    <row r="137" spans="1:6" x14ac:dyDescent="0.25">
      <c r="A137" s="178" t="s">
        <v>250</v>
      </c>
      <c r="B137" s="178" t="s">
        <v>738</v>
      </c>
      <c r="E137" s="178" t="s">
        <v>738</v>
      </c>
      <c r="F137" s="178" t="s">
        <v>250</v>
      </c>
    </row>
    <row r="138" spans="1:6" x14ac:dyDescent="0.25">
      <c r="A138" s="178" t="s">
        <v>251</v>
      </c>
      <c r="B138" s="178" t="s">
        <v>1329</v>
      </c>
      <c r="E138" s="178" t="s">
        <v>1329</v>
      </c>
      <c r="F138" s="178" t="s">
        <v>251</v>
      </c>
    </row>
    <row r="139" spans="1:6" x14ac:dyDescent="0.25">
      <c r="A139" s="178" t="s">
        <v>252</v>
      </c>
      <c r="B139" s="178" t="s">
        <v>1330</v>
      </c>
      <c r="E139" s="178" t="s">
        <v>1330</v>
      </c>
      <c r="F139" s="178" t="s">
        <v>252</v>
      </c>
    </row>
    <row r="140" spans="1:6" x14ac:dyDescent="0.25">
      <c r="A140" s="178" t="s">
        <v>253</v>
      </c>
      <c r="B140" s="178" t="s">
        <v>1331</v>
      </c>
      <c r="E140" s="178" t="s">
        <v>1331</v>
      </c>
      <c r="F140" s="178" t="s">
        <v>253</v>
      </c>
    </row>
    <row r="141" spans="1:6" x14ac:dyDescent="0.25">
      <c r="A141" s="178" t="s">
        <v>254</v>
      </c>
      <c r="B141" s="178" t="s">
        <v>1332</v>
      </c>
      <c r="E141" s="178" t="s">
        <v>1332</v>
      </c>
      <c r="F141" s="178" t="s">
        <v>254</v>
      </c>
    </row>
    <row r="142" spans="1:6" x14ac:dyDescent="0.25">
      <c r="A142" s="178" t="s">
        <v>255</v>
      </c>
      <c r="B142" s="178" t="s">
        <v>1333</v>
      </c>
      <c r="E142" s="178" t="s">
        <v>1333</v>
      </c>
      <c r="F142" s="178" t="s">
        <v>255</v>
      </c>
    </row>
    <row r="143" spans="1:6" x14ac:dyDescent="0.25">
      <c r="A143" s="178" t="s">
        <v>256</v>
      </c>
      <c r="B143" s="178" t="s">
        <v>1334</v>
      </c>
      <c r="E143" s="178" t="s">
        <v>1334</v>
      </c>
      <c r="F143" s="178" t="s">
        <v>256</v>
      </c>
    </row>
    <row r="144" spans="1:6" x14ac:dyDescent="0.25">
      <c r="A144" s="178" t="s">
        <v>257</v>
      </c>
      <c r="B144" s="178" t="s">
        <v>1335</v>
      </c>
      <c r="E144" s="178" t="s">
        <v>1335</v>
      </c>
      <c r="F144" s="178" t="s">
        <v>257</v>
      </c>
    </row>
    <row r="145" spans="1:6" x14ac:dyDescent="0.25">
      <c r="A145" s="178" t="s">
        <v>258</v>
      </c>
      <c r="B145" s="178" t="s">
        <v>1336</v>
      </c>
      <c r="E145" s="178" t="s">
        <v>1336</v>
      </c>
      <c r="F145" s="178" t="s">
        <v>258</v>
      </c>
    </row>
    <row r="146" spans="1:6" x14ac:dyDescent="0.25">
      <c r="A146" s="178" t="s">
        <v>259</v>
      </c>
      <c r="B146" s="178" t="s">
        <v>1337</v>
      </c>
      <c r="E146" s="178" t="s">
        <v>1337</v>
      </c>
      <c r="F146" s="178" t="s">
        <v>259</v>
      </c>
    </row>
    <row r="147" spans="1:6" x14ac:dyDescent="0.25">
      <c r="A147" s="178" t="s">
        <v>260</v>
      </c>
      <c r="B147" s="178" t="s">
        <v>1338</v>
      </c>
      <c r="E147" s="178" t="s">
        <v>1338</v>
      </c>
      <c r="F147" s="178" t="s">
        <v>260</v>
      </c>
    </row>
    <row r="148" spans="1:6" x14ac:dyDescent="0.25">
      <c r="A148" s="178" t="s">
        <v>261</v>
      </c>
      <c r="B148" s="178" t="s">
        <v>1339</v>
      </c>
      <c r="E148" s="178" t="s">
        <v>1339</v>
      </c>
      <c r="F148" s="178" t="s">
        <v>261</v>
      </c>
    </row>
    <row r="149" spans="1:6" x14ac:dyDescent="0.25">
      <c r="A149" s="178" t="s">
        <v>262</v>
      </c>
      <c r="B149" s="178" t="s">
        <v>1340</v>
      </c>
      <c r="E149" s="178" t="s">
        <v>1340</v>
      </c>
      <c r="F149" s="178" t="s">
        <v>262</v>
      </c>
    </row>
    <row r="150" spans="1:6" x14ac:dyDescent="0.25">
      <c r="A150" s="178" t="s">
        <v>263</v>
      </c>
      <c r="B150" s="178" t="s">
        <v>1341</v>
      </c>
      <c r="E150" s="178" t="s">
        <v>1341</v>
      </c>
      <c r="F150" s="178" t="s">
        <v>263</v>
      </c>
    </row>
    <row r="151" spans="1:6" x14ac:dyDescent="0.25">
      <c r="A151" s="178" t="s">
        <v>264</v>
      </c>
      <c r="B151" s="178" t="s">
        <v>1342</v>
      </c>
      <c r="E151" s="178" t="s">
        <v>1342</v>
      </c>
      <c r="F151" s="178" t="s">
        <v>264</v>
      </c>
    </row>
    <row r="152" spans="1:6" x14ac:dyDescent="0.25">
      <c r="A152" s="178" t="s">
        <v>745</v>
      </c>
      <c r="B152" s="178" t="s">
        <v>1343</v>
      </c>
      <c r="E152" s="178" t="s">
        <v>1343</v>
      </c>
      <c r="F152" s="178" t="s">
        <v>745</v>
      </c>
    </row>
    <row r="153" spans="1:6" x14ac:dyDescent="0.25">
      <c r="A153" s="178" t="s">
        <v>265</v>
      </c>
      <c r="B153" s="178" t="s">
        <v>669</v>
      </c>
      <c r="E153" s="178" t="s">
        <v>669</v>
      </c>
      <c r="F153" s="178" t="s">
        <v>265</v>
      </c>
    </row>
    <row r="154" spans="1:6" x14ac:dyDescent="0.25">
      <c r="A154" s="178" t="s">
        <v>266</v>
      </c>
      <c r="B154" s="178" t="s">
        <v>706</v>
      </c>
      <c r="E154" s="178" t="s">
        <v>706</v>
      </c>
      <c r="F154" s="178" t="s">
        <v>266</v>
      </c>
    </row>
    <row r="155" spans="1:6" x14ac:dyDescent="0.25">
      <c r="A155" s="178" t="s">
        <v>267</v>
      </c>
      <c r="B155" s="178" t="s">
        <v>1344</v>
      </c>
      <c r="E155" s="178" t="s">
        <v>1344</v>
      </c>
      <c r="F155" s="178" t="s">
        <v>267</v>
      </c>
    </row>
    <row r="156" spans="1:6" x14ac:dyDescent="0.25">
      <c r="A156" s="178" t="s">
        <v>268</v>
      </c>
      <c r="B156" s="178" t="s">
        <v>747</v>
      </c>
      <c r="E156" s="178" t="s">
        <v>747</v>
      </c>
      <c r="F156" s="178" t="s">
        <v>268</v>
      </c>
    </row>
    <row r="157" spans="1:6" x14ac:dyDescent="0.25">
      <c r="A157" s="178" t="s">
        <v>269</v>
      </c>
      <c r="B157" s="178" t="s">
        <v>748</v>
      </c>
      <c r="E157" s="178" t="s">
        <v>748</v>
      </c>
      <c r="F157" s="178" t="s">
        <v>269</v>
      </c>
    </row>
    <row r="158" spans="1:6" x14ac:dyDescent="0.25">
      <c r="A158" s="178" t="s">
        <v>270</v>
      </c>
      <c r="B158" s="178" t="s">
        <v>750</v>
      </c>
      <c r="E158" s="178" t="s">
        <v>750</v>
      </c>
      <c r="F158" s="178" t="s">
        <v>270</v>
      </c>
    </row>
    <row r="159" spans="1:6" x14ac:dyDescent="0.25">
      <c r="A159" s="178" t="s">
        <v>271</v>
      </c>
      <c r="B159" s="178" t="s">
        <v>752</v>
      </c>
      <c r="E159" s="178" t="s">
        <v>752</v>
      </c>
      <c r="F159" s="178" t="s">
        <v>271</v>
      </c>
    </row>
    <row r="160" spans="1:6" x14ac:dyDescent="0.25">
      <c r="A160" s="178" t="s">
        <v>272</v>
      </c>
      <c r="B160" s="178" t="s">
        <v>674</v>
      </c>
      <c r="E160" s="178" t="s">
        <v>674</v>
      </c>
      <c r="F160" s="178" t="s">
        <v>272</v>
      </c>
    </row>
    <row r="161" spans="1:6" x14ac:dyDescent="0.25">
      <c r="A161" s="178" t="s">
        <v>273</v>
      </c>
      <c r="B161" s="178" t="s">
        <v>709</v>
      </c>
      <c r="E161" s="178" t="s">
        <v>709</v>
      </c>
      <c r="F161" s="178" t="s">
        <v>273</v>
      </c>
    </row>
    <row r="162" spans="1:6" x14ac:dyDescent="0.25">
      <c r="A162" s="178" t="s">
        <v>274</v>
      </c>
      <c r="B162" s="178" t="s">
        <v>1345</v>
      </c>
      <c r="E162" s="178" t="s">
        <v>1345</v>
      </c>
      <c r="F162" s="178" t="s">
        <v>274</v>
      </c>
    </row>
    <row r="163" spans="1:6" x14ac:dyDescent="0.25">
      <c r="A163" s="178" t="s">
        <v>275</v>
      </c>
      <c r="B163" s="178" t="s">
        <v>755</v>
      </c>
      <c r="E163" s="178" t="s">
        <v>755</v>
      </c>
      <c r="F163" s="178" t="s">
        <v>275</v>
      </c>
    </row>
    <row r="164" spans="1:6" x14ac:dyDescent="0.25">
      <c r="A164" s="178" t="s">
        <v>276</v>
      </c>
      <c r="B164" s="178" t="s">
        <v>678</v>
      </c>
      <c r="E164" s="178" t="s">
        <v>678</v>
      </c>
      <c r="F164" s="178" t="s">
        <v>276</v>
      </c>
    </row>
    <row r="165" spans="1:6" x14ac:dyDescent="0.25">
      <c r="A165" s="178" t="s">
        <v>277</v>
      </c>
      <c r="B165" s="178" t="s">
        <v>1346</v>
      </c>
      <c r="E165" s="178" t="s">
        <v>1346</v>
      </c>
      <c r="F165" s="178" t="s">
        <v>277</v>
      </c>
    </row>
    <row r="166" spans="1:6" x14ac:dyDescent="0.25">
      <c r="A166" s="178" t="s">
        <v>278</v>
      </c>
      <c r="B166" s="178" t="s">
        <v>757</v>
      </c>
      <c r="E166" s="178" t="s">
        <v>757</v>
      </c>
      <c r="F166" s="178" t="s">
        <v>278</v>
      </c>
    </row>
    <row r="167" spans="1:6" x14ac:dyDescent="0.25">
      <c r="A167" s="178" t="s">
        <v>279</v>
      </c>
      <c r="B167" s="178" t="s">
        <v>759</v>
      </c>
      <c r="E167" s="178" t="s">
        <v>759</v>
      </c>
      <c r="F167" s="178" t="s">
        <v>279</v>
      </c>
    </row>
    <row r="168" spans="1:6" x14ac:dyDescent="0.25">
      <c r="A168" s="178" t="s">
        <v>280</v>
      </c>
      <c r="B168" s="178" t="s">
        <v>1347</v>
      </c>
      <c r="E168" s="178" t="s">
        <v>1347</v>
      </c>
      <c r="F168" s="178" t="s">
        <v>280</v>
      </c>
    </row>
    <row r="169" spans="1:6" x14ac:dyDescent="0.25">
      <c r="A169" s="178" t="s">
        <v>281</v>
      </c>
      <c r="B169" s="178" t="s">
        <v>1348</v>
      </c>
      <c r="E169" s="178" t="s">
        <v>1348</v>
      </c>
      <c r="F169" s="178" t="s">
        <v>281</v>
      </c>
    </row>
    <row r="170" spans="1:6" x14ac:dyDescent="0.25">
      <c r="A170" s="178" t="s">
        <v>282</v>
      </c>
      <c r="B170" s="178" t="s">
        <v>761</v>
      </c>
      <c r="E170" s="178" t="s">
        <v>761</v>
      </c>
      <c r="F170" s="178" t="s">
        <v>282</v>
      </c>
    </row>
    <row r="171" spans="1:6" x14ac:dyDescent="0.25">
      <c r="A171" s="178" t="s">
        <v>283</v>
      </c>
      <c r="B171" s="178" t="s">
        <v>763</v>
      </c>
      <c r="E171" s="178" t="s">
        <v>763</v>
      </c>
      <c r="F171" s="178" t="s">
        <v>283</v>
      </c>
    </row>
    <row r="172" spans="1:6" x14ac:dyDescent="0.25">
      <c r="A172" s="178" t="s">
        <v>284</v>
      </c>
      <c r="B172" s="178" t="s">
        <v>683</v>
      </c>
      <c r="E172" s="178" t="s">
        <v>683</v>
      </c>
      <c r="F172" s="178" t="s">
        <v>284</v>
      </c>
    </row>
    <row r="173" spans="1:6" x14ac:dyDescent="0.25">
      <c r="A173" s="178" t="s">
        <v>285</v>
      </c>
      <c r="B173" s="178" t="s">
        <v>715</v>
      </c>
      <c r="E173" s="178" t="s">
        <v>715</v>
      </c>
      <c r="F173" s="178" t="s">
        <v>285</v>
      </c>
    </row>
    <row r="174" spans="1:6" x14ac:dyDescent="0.25">
      <c r="A174" s="178" t="s">
        <v>286</v>
      </c>
      <c r="B174" s="178" t="s">
        <v>1349</v>
      </c>
      <c r="E174" s="178" t="s">
        <v>1349</v>
      </c>
      <c r="F174" s="178" t="s">
        <v>286</v>
      </c>
    </row>
    <row r="175" spans="1:6" x14ac:dyDescent="0.25">
      <c r="A175" s="178" t="s">
        <v>287</v>
      </c>
      <c r="B175" s="178" t="s">
        <v>768</v>
      </c>
      <c r="E175" s="178" t="s">
        <v>768</v>
      </c>
      <c r="F175" s="178" t="s">
        <v>287</v>
      </c>
    </row>
    <row r="176" spans="1:6" x14ac:dyDescent="0.25">
      <c r="A176" s="178" t="s">
        <v>288</v>
      </c>
      <c r="B176" s="178" t="s">
        <v>1350</v>
      </c>
      <c r="E176" s="178" t="s">
        <v>1350</v>
      </c>
      <c r="F176" s="178" t="s">
        <v>288</v>
      </c>
    </row>
    <row r="177" spans="1:6" x14ac:dyDescent="0.25">
      <c r="A177" s="178" t="s">
        <v>289</v>
      </c>
      <c r="B177" s="178" t="s">
        <v>769</v>
      </c>
      <c r="E177" s="178" t="s">
        <v>769</v>
      </c>
      <c r="F177" s="178" t="s">
        <v>289</v>
      </c>
    </row>
    <row r="178" spans="1:6" x14ac:dyDescent="0.25">
      <c r="A178" s="178" t="s">
        <v>290</v>
      </c>
      <c r="B178" s="178" t="s">
        <v>1351</v>
      </c>
      <c r="E178" s="178" t="s">
        <v>1351</v>
      </c>
      <c r="F178" s="178" t="s">
        <v>290</v>
      </c>
    </row>
    <row r="179" spans="1:6" x14ac:dyDescent="0.25">
      <c r="A179" s="178" t="s">
        <v>291</v>
      </c>
      <c r="B179" s="178" t="s">
        <v>771</v>
      </c>
      <c r="E179" s="178" t="s">
        <v>771</v>
      </c>
      <c r="F179" s="178" t="s">
        <v>291</v>
      </c>
    </row>
    <row r="180" spans="1:6" x14ac:dyDescent="0.25">
      <c r="A180" s="178" t="s">
        <v>292</v>
      </c>
      <c r="B180" s="178" t="s">
        <v>687</v>
      </c>
      <c r="E180" s="178" t="s">
        <v>687</v>
      </c>
      <c r="F180" s="178" t="s">
        <v>292</v>
      </c>
    </row>
    <row r="181" spans="1:6" x14ac:dyDescent="0.25">
      <c r="A181" s="178" t="s">
        <v>293</v>
      </c>
      <c r="B181" s="178" t="s">
        <v>718</v>
      </c>
      <c r="E181" s="178" t="s">
        <v>718</v>
      </c>
      <c r="F181" s="178" t="s">
        <v>293</v>
      </c>
    </row>
    <row r="182" spans="1:6" x14ac:dyDescent="0.25">
      <c r="A182" s="178" t="s">
        <v>294</v>
      </c>
      <c r="B182" s="178" t="s">
        <v>773</v>
      </c>
      <c r="E182" s="178" t="s">
        <v>773</v>
      </c>
      <c r="F182" s="178" t="s">
        <v>294</v>
      </c>
    </row>
    <row r="183" spans="1:6" x14ac:dyDescent="0.25">
      <c r="A183" s="178" t="s">
        <v>295</v>
      </c>
      <c r="B183" s="178" t="s">
        <v>774</v>
      </c>
      <c r="E183" s="178" t="s">
        <v>774</v>
      </c>
      <c r="F183" s="178" t="s">
        <v>295</v>
      </c>
    </row>
    <row r="184" spans="1:6" x14ac:dyDescent="0.25">
      <c r="A184" s="178" t="s">
        <v>296</v>
      </c>
      <c r="B184" s="178" t="s">
        <v>775</v>
      </c>
      <c r="E184" s="178" t="s">
        <v>775</v>
      </c>
      <c r="F184" s="178" t="s">
        <v>296</v>
      </c>
    </row>
    <row r="185" spans="1:6" x14ac:dyDescent="0.25">
      <c r="A185" s="178" t="s">
        <v>297</v>
      </c>
      <c r="B185" s="178" t="s">
        <v>1352</v>
      </c>
      <c r="E185" s="178" t="s">
        <v>1352</v>
      </c>
      <c r="F185" s="178" t="s">
        <v>297</v>
      </c>
    </row>
    <row r="186" spans="1:6" x14ac:dyDescent="0.25">
      <c r="A186" s="178" t="s">
        <v>298</v>
      </c>
      <c r="B186" s="178" t="s">
        <v>777</v>
      </c>
      <c r="E186" s="178" t="s">
        <v>777</v>
      </c>
      <c r="F186" s="178" t="s">
        <v>298</v>
      </c>
    </row>
    <row r="187" spans="1:6" x14ac:dyDescent="0.25">
      <c r="A187" s="178" t="s">
        <v>299</v>
      </c>
      <c r="B187" s="178" t="s">
        <v>1353</v>
      </c>
      <c r="E187" s="178" t="s">
        <v>1353</v>
      </c>
      <c r="F187" s="178" t="s">
        <v>299</v>
      </c>
    </row>
    <row r="188" spans="1:6" x14ac:dyDescent="0.25">
      <c r="A188" s="178" t="s">
        <v>300</v>
      </c>
      <c r="B188" s="178" t="s">
        <v>1354</v>
      </c>
      <c r="E188" s="178" t="s">
        <v>1354</v>
      </c>
      <c r="F188" s="178" t="s">
        <v>300</v>
      </c>
    </row>
    <row r="189" spans="1:6" x14ac:dyDescent="0.25">
      <c r="A189" s="178" t="s">
        <v>301</v>
      </c>
      <c r="B189" s="178" t="s">
        <v>1355</v>
      </c>
      <c r="E189" s="178" t="s">
        <v>1355</v>
      </c>
      <c r="F189" s="178" t="s">
        <v>301</v>
      </c>
    </row>
    <row r="190" spans="1:6" x14ac:dyDescent="0.25">
      <c r="A190" s="178" t="s">
        <v>302</v>
      </c>
      <c r="B190" s="178" t="s">
        <v>1356</v>
      </c>
      <c r="E190" s="178" t="s">
        <v>1356</v>
      </c>
      <c r="F190" s="178" t="s">
        <v>302</v>
      </c>
    </row>
    <row r="191" spans="1:6" x14ac:dyDescent="0.25">
      <c r="A191" s="178" t="s">
        <v>303</v>
      </c>
      <c r="B191" s="178" t="s">
        <v>1357</v>
      </c>
      <c r="E191" s="178" t="s">
        <v>1357</v>
      </c>
      <c r="F191" s="178" t="s">
        <v>303</v>
      </c>
    </row>
    <row r="192" spans="1:6" x14ac:dyDescent="0.25">
      <c r="A192" s="178" t="s">
        <v>304</v>
      </c>
      <c r="B192" s="178" t="s">
        <v>692</v>
      </c>
      <c r="E192" s="178" t="s">
        <v>692</v>
      </c>
      <c r="F192" s="178" t="s">
        <v>304</v>
      </c>
    </row>
    <row r="193" spans="1:6" x14ac:dyDescent="0.25">
      <c r="A193" s="178" t="s">
        <v>305</v>
      </c>
      <c r="B193" s="178" t="s">
        <v>1358</v>
      </c>
      <c r="E193" s="178" t="s">
        <v>1358</v>
      </c>
      <c r="F193" s="178" t="s">
        <v>305</v>
      </c>
    </row>
    <row r="194" spans="1:6" x14ac:dyDescent="0.25">
      <c r="A194" s="178" t="s">
        <v>306</v>
      </c>
      <c r="B194" s="178" t="s">
        <v>782</v>
      </c>
      <c r="E194" s="178" t="s">
        <v>782</v>
      </c>
      <c r="F194" s="178" t="s">
        <v>306</v>
      </c>
    </row>
    <row r="195" spans="1:6" x14ac:dyDescent="0.25">
      <c r="A195" s="178" t="s">
        <v>307</v>
      </c>
      <c r="B195" s="178" t="s">
        <v>783</v>
      </c>
      <c r="E195" s="178" t="s">
        <v>783</v>
      </c>
      <c r="F195" s="178" t="s">
        <v>307</v>
      </c>
    </row>
    <row r="196" spans="1:6" x14ac:dyDescent="0.25">
      <c r="A196" s="178" t="s">
        <v>308</v>
      </c>
      <c r="B196" s="178" t="s">
        <v>1359</v>
      </c>
      <c r="E196" s="178" t="s">
        <v>1359</v>
      </c>
      <c r="F196" s="178" t="s">
        <v>308</v>
      </c>
    </row>
    <row r="197" spans="1:6" x14ac:dyDescent="0.25">
      <c r="A197" s="178" t="s">
        <v>309</v>
      </c>
      <c r="B197" s="178" t="s">
        <v>696</v>
      </c>
      <c r="E197" s="178" t="s">
        <v>696</v>
      </c>
      <c r="F197" s="178" t="s">
        <v>309</v>
      </c>
    </row>
    <row r="198" spans="1:6" x14ac:dyDescent="0.25">
      <c r="A198" s="178" t="s">
        <v>310</v>
      </c>
      <c r="B198" s="178" t="s">
        <v>729</v>
      </c>
      <c r="E198" s="178" t="s">
        <v>729</v>
      </c>
      <c r="F198" s="178" t="s">
        <v>310</v>
      </c>
    </row>
    <row r="199" spans="1:6" x14ac:dyDescent="0.25">
      <c r="A199" s="178" t="s">
        <v>311</v>
      </c>
      <c r="B199" s="178" t="s">
        <v>1360</v>
      </c>
      <c r="E199" s="178" t="s">
        <v>1360</v>
      </c>
      <c r="F199" s="178" t="s">
        <v>311</v>
      </c>
    </row>
    <row r="200" spans="1:6" x14ac:dyDescent="0.25">
      <c r="A200" s="178" t="s">
        <v>312</v>
      </c>
      <c r="B200" s="178" t="s">
        <v>785</v>
      </c>
      <c r="E200" s="178" t="s">
        <v>785</v>
      </c>
      <c r="F200" s="178" t="s">
        <v>312</v>
      </c>
    </row>
    <row r="201" spans="1:6" x14ac:dyDescent="0.25">
      <c r="A201" s="178" t="s">
        <v>313</v>
      </c>
      <c r="B201" s="178" t="s">
        <v>787</v>
      </c>
      <c r="E201" s="178" t="s">
        <v>787</v>
      </c>
      <c r="F201" s="178" t="s">
        <v>313</v>
      </c>
    </row>
    <row r="202" spans="1:6" x14ac:dyDescent="0.25">
      <c r="A202" s="178" t="s">
        <v>314</v>
      </c>
      <c r="B202" s="178" t="s">
        <v>789</v>
      </c>
      <c r="E202" s="178" t="s">
        <v>789</v>
      </c>
      <c r="F202" s="178" t="s">
        <v>314</v>
      </c>
    </row>
    <row r="203" spans="1:6" x14ac:dyDescent="0.25">
      <c r="A203" s="178" t="s">
        <v>315</v>
      </c>
      <c r="B203" s="178" t="s">
        <v>1361</v>
      </c>
      <c r="E203" s="178" t="s">
        <v>1361</v>
      </c>
      <c r="F203" s="178" t="s">
        <v>315</v>
      </c>
    </row>
    <row r="204" spans="1:6" x14ac:dyDescent="0.25">
      <c r="A204" s="178" t="s">
        <v>316</v>
      </c>
      <c r="B204" s="178" t="s">
        <v>1362</v>
      </c>
      <c r="E204" s="178" t="s">
        <v>1362</v>
      </c>
      <c r="F204" s="178" t="s">
        <v>316</v>
      </c>
    </row>
    <row r="205" spans="1:6" x14ac:dyDescent="0.25">
      <c r="A205" s="178" t="s">
        <v>317</v>
      </c>
      <c r="B205" s="178" t="s">
        <v>1363</v>
      </c>
      <c r="E205" s="178" t="s">
        <v>1363</v>
      </c>
      <c r="F205" s="178" t="s">
        <v>317</v>
      </c>
    </row>
    <row r="206" spans="1:6" x14ac:dyDescent="0.25">
      <c r="A206" s="178" t="s">
        <v>318</v>
      </c>
      <c r="B206" s="178" t="s">
        <v>792</v>
      </c>
      <c r="E206" s="178" t="s">
        <v>792</v>
      </c>
      <c r="F206" s="178" t="s">
        <v>318</v>
      </c>
    </row>
    <row r="207" spans="1:6" x14ac:dyDescent="0.25">
      <c r="A207" s="178" t="s">
        <v>319</v>
      </c>
      <c r="B207" s="178" t="s">
        <v>793</v>
      </c>
      <c r="E207" s="178" t="s">
        <v>793</v>
      </c>
      <c r="F207" s="178" t="s">
        <v>319</v>
      </c>
    </row>
    <row r="208" spans="1:6" x14ac:dyDescent="0.25">
      <c r="A208" s="178" t="s">
        <v>320</v>
      </c>
      <c r="B208" s="178" t="s">
        <v>794</v>
      </c>
      <c r="E208" s="178" t="s">
        <v>794</v>
      </c>
      <c r="F208" s="178" t="s">
        <v>320</v>
      </c>
    </row>
    <row r="209" spans="1:6" x14ac:dyDescent="0.25">
      <c r="A209" s="178" t="s">
        <v>321</v>
      </c>
      <c r="B209" s="178" t="s">
        <v>795</v>
      </c>
      <c r="E209" s="178" t="s">
        <v>795</v>
      </c>
      <c r="F209" s="178" t="s">
        <v>321</v>
      </c>
    </row>
    <row r="210" spans="1:6" x14ac:dyDescent="0.25">
      <c r="A210" s="178" t="s">
        <v>322</v>
      </c>
      <c r="B210" s="178" t="s">
        <v>699</v>
      </c>
      <c r="E210" s="178" t="s">
        <v>699</v>
      </c>
      <c r="F210" s="178" t="s">
        <v>322</v>
      </c>
    </row>
    <row r="211" spans="1:6" x14ac:dyDescent="0.25">
      <c r="A211" s="178" t="s">
        <v>323</v>
      </c>
      <c r="B211" s="178" t="s">
        <v>735</v>
      </c>
      <c r="E211" s="178" t="s">
        <v>735</v>
      </c>
      <c r="F211" s="178" t="s">
        <v>323</v>
      </c>
    </row>
    <row r="212" spans="1:6" x14ac:dyDescent="0.25">
      <c r="A212" s="178" t="s">
        <v>324</v>
      </c>
      <c r="B212" s="178" t="s">
        <v>790</v>
      </c>
      <c r="E212" s="178" t="s">
        <v>790</v>
      </c>
      <c r="F212" s="178" t="s">
        <v>324</v>
      </c>
    </row>
    <row r="213" spans="1:6" x14ac:dyDescent="0.25">
      <c r="A213" s="178" t="s">
        <v>325</v>
      </c>
      <c r="B213" s="178" t="s">
        <v>799</v>
      </c>
      <c r="E213" s="178" t="s">
        <v>799</v>
      </c>
      <c r="F213" s="178" t="s">
        <v>325</v>
      </c>
    </row>
    <row r="214" spans="1:6" x14ac:dyDescent="0.25">
      <c r="A214" s="178" t="s">
        <v>326</v>
      </c>
      <c r="B214" s="178" t="s">
        <v>800</v>
      </c>
      <c r="E214" s="178" t="s">
        <v>800</v>
      </c>
      <c r="F214" s="178" t="s">
        <v>326</v>
      </c>
    </row>
    <row r="215" spans="1:6" x14ac:dyDescent="0.25">
      <c r="A215" s="178" t="s">
        <v>327</v>
      </c>
      <c r="B215" s="178" t="s">
        <v>801</v>
      </c>
      <c r="E215" s="178" t="s">
        <v>801</v>
      </c>
      <c r="F215" s="178" t="s">
        <v>327</v>
      </c>
    </row>
    <row r="216" spans="1:6" x14ac:dyDescent="0.25">
      <c r="A216" s="178" t="s">
        <v>328</v>
      </c>
      <c r="B216" s="178" t="s">
        <v>802</v>
      </c>
      <c r="E216" s="178" t="s">
        <v>802</v>
      </c>
      <c r="F216" s="178" t="s">
        <v>328</v>
      </c>
    </row>
    <row r="217" spans="1:6" x14ac:dyDescent="0.25">
      <c r="A217" s="178" t="s">
        <v>329</v>
      </c>
      <c r="B217" s="178" t="s">
        <v>1364</v>
      </c>
      <c r="E217" s="178" t="s">
        <v>1364</v>
      </c>
      <c r="F217" s="178" t="s">
        <v>329</v>
      </c>
    </row>
    <row r="218" spans="1:6" x14ac:dyDescent="0.25">
      <c r="A218" s="178" t="s">
        <v>330</v>
      </c>
      <c r="B218" s="178" t="s">
        <v>1365</v>
      </c>
      <c r="E218" s="178" t="s">
        <v>1365</v>
      </c>
      <c r="F218" s="178" t="s">
        <v>330</v>
      </c>
    </row>
    <row r="219" spans="1:6" x14ac:dyDescent="0.25">
      <c r="A219" s="178" t="s">
        <v>331</v>
      </c>
      <c r="B219" s="178" t="s">
        <v>1366</v>
      </c>
      <c r="E219" s="178" t="s">
        <v>1366</v>
      </c>
      <c r="F219" s="178" t="s">
        <v>331</v>
      </c>
    </row>
    <row r="220" spans="1:6" x14ac:dyDescent="0.25">
      <c r="A220" s="178" t="s">
        <v>332</v>
      </c>
      <c r="B220" s="178" t="s">
        <v>1367</v>
      </c>
      <c r="E220" s="178" t="s">
        <v>1367</v>
      </c>
      <c r="F220" s="178" t="s">
        <v>332</v>
      </c>
    </row>
    <row r="221" spans="1:6" x14ac:dyDescent="0.25">
      <c r="A221" s="178" t="s">
        <v>333</v>
      </c>
      <c r="B221" s="178" t="s">
        <v>1368</v>
      </c>
      <c r="E221" s="178" t="s">
        <v>1368</v>
      </c>
      <c r="F221" s="178" t="s">
        <v>333</v>
      </c>
    </row>
    <row r="222" spans="1:6" x14ac:dyDescent="0.25">
      <c r="A222" s="178" t="s">
        <v>334</v>
      </c>
      <c r="B222" s="178" t="s">
        <v>806</v>
      </c>
      <c r="E222" s="178" t="s">
        <v>806</v>
      </c>
      <c r="F222" s="178" t="s">
        <v>334</v>
      </c>
    </row>
    <row r="223" spans="1:6" x14ac:dyDescent="0.25">
      <c r="A223" s="178" t="s">
        <v>335</v>
      </c>
      <c r="B223" s="178" t="s">
        <v>807</v>
      </c>
      <c r="E223" s="178" t="s">
        <v>807</v>
      </c>
      <c r="F223" s="178" t="s">
        <v>335</v>
      </c>
    </row>
    <row r="224" spans="1:6" x14ac:dyDescent="0.25">
      <c r="A224" s="178" t="s">
        <v>336</v>
      </c>
      <c r="B224" s="178" t="s">
        <v>1369</v>
      </c>
      <c r="E224" s="178" t="s">
        <v>1369</v>
      </c>
      <c r="F224" s="178" t="s">
        <v>336</v>
      </c>
    </row>
    <row r="225" spans="1:6" x14ac:dyDescent="0.25">
      <c r="A225" s="178" t="s">
        <v>337</v>
      </c>
      <c r="B225" s="178" t="s">
        <v>810</v>
      </c>
      <c r="E225" s="178" t="s">
        <v>810</v>
      </c>
      <c r="F225" s="178" t="s">
        <v>337</v>
      </c>
    </row>
    <row r="226" spans="1:6" x14ac:dyDescent="0.25">
      <c r="A226" s="178" t="s">
        <v>338</v>
      </c>
      <c r="B226" s="178" t="s">
        <v>812</v>
      </c>
      <c r="E226" s="178" t="s">
        <v>812</v>
      </c>
      <c r="F226" s="178" t="s">
        <v>338</v>
      </c>
    </row>
    <row r="227" spans="1:6" x14ac:dyDescent="0.25">
      <c r="A227" s="178" t="s">
        <v>339</v>
      </c>
      <c r="B227" s="178" t="s">
        <v>1370</v>
      </c>
      <c r="E227" s="178" t="s">
        <v>1370</v>
      </c>
      <c r="F227" s="178" t="s">
        <v>339</v>
      </c>
    </row>
    <row r="228" spans="1:6" x14ac:dyDescent="0.25">
      <c r="A228" s="178" t="s">
        <v>340</v>
      </c>
      <c r="B228" s="178" t="s">
        <v>814</v>
      </c>
      <c r="E228" s="178" t="s">
        <v>814</v>
      </c>
      <c r="F228" s="178" t="s">
        <v>340</v>
      </c>
    </row>
    <row r="229" spans="1:6" x14ac:dyDescent="0.25">
      <c r="A229" s="178" t="s">
        <v>341</v>
      </c>
      <c r="B229" s="178" t="s">
        <v>815</v>
      </c>
      <c r="E229" s="178" t="s">
        <v>815</v>
      </c>
      <c r="F229" s="178" t="s">
        <v>341</v>
      </c>
    </row>
    <row r="230" spans="1:6" x14ac:dyDescent="0.25">
      <c r="A230" s="178" t="s">
        <v>342</v>
      </c>
      <c r="B230" s="178" t="s">
        <v>816</v>
      </c>
      <c r="E230" s="178" t="s">
        <v>816</v>
      </c>
      <c r="F230" s="178" t="s">
        <v>342</v>
      </c>
    </row>
    <row r="231" spans="1:6" x14ac:dyDescent="0.25">
      <c r="A231" s="178" t="s">
        <v>343</v>
      </c>
      <c r="B231" s="178" t="s">
        <v>817</v>
      </c>
      <c r="E231" s="178" t="s">
        <v>817</v>
      </c>
      <c r="F231" s="178" t="s">
        <v>343</v>
      </c>
    </row>
    <row r="232" spans="1:6" x14ac:dyDescent="0.25">
      <c r="A232" s="178" t="s">
        <v>344</v>
      </c>
      <c r="B232" s="178" t="s">
        <v>819</v>
      </c>
      <c r="E232" s="178" t="s">
        <v>819</v>
      </c>
      <c r="F232" s="178" t="s">
        <v>344</v>
      </c>
    </row>
    <row r="233" spans="1:6" x14ac:dyDescent="0.25">
      <c r="A233" s="178" t="s">
        <v>345</v>
      </c>
      <c r="B233" s="178" t="s">
        <v>820</v>
      </c>
      <c r="E233" s="178" t="s">
        <v>820</v>
      </c>
      <c r="F233" s="178" t="s">
        <v>345</v>
      </c>
    </row>
    <row r="234" spans="1:6" x14ac:dyDescent="0.25">
      <c r="A234" s="178" t="s">
        <v>346</v>
      </c>
      <c r="B234" s="178" t="s">
        <v>822</v>
      </c>
      <c r="E234" s="178" t="s">
        <v>822</v>
      </c>
      <c r="F234" s="178" t="s">
        <v>346</v>
      </c>
    </row>
    <row r="235" spans="1:6" x14ac:dyDescent="0.25">
      <c r="A235" s="178" t="s">
        <v>347</v>
      </c>
      <c r="B235" s="178" t="s">
        <v>823</v>
      </c>
      <c r="E235" s="178" t="s">
        <v>823</v>
      </c>
      <c r="F235" s="178" t="s">
        <v>347</v>
      </c>
    </row>
    <row r="236" spans="1:6" x14ac:dyDescent="0.25">
      <c r="A236" s="178" t="s">
        <v>348</v>
      </c>
      <c r="B236" s="178" t="s">
        <v>824</v>
      </c>
      <c r="E236" s="178" t="s">
        <v>824</v>
      </c>
      <c r="F236" s="178" t="s">
        <v>348</v>
      </c>
    </row>
    <row r="237" spans="1:6" x14ac:dyDescent="0.25">
      <c r="A237" s="178" t="s">
        <v>349</v>
      </c>
      <c r="B237" s="178" t="s">
        <v>825</v>
      </c>
      <c r="E237" s="178" t="s">
        <v>825</v>
      </c>
      <c r="F237" s="178" t="s">
        <v>349</v>
      </c>
    </row>
    <row r="238" spans="1:6" x14ac:dyDescent="0.25">
      <c r="A238" s="178" t="s">
        <v>826</v>
      </c>
      <c r="B238" s="178" t="s">
        <v>1371</v>
      </c>
      <c r="E238" s="178" t="s">
        <v>1371</v>
      </c>
      <c r="F238" s="178" t="s">
        <v>826</v>
      </c>
    </row>
    <row r="239" spans="1:6" x14ac:dyDescent="0.25">
      <c r="A239" s="178" t="s">
        <v>1372</v>
      </c>
      <c r="B239" s="178" t="s">
        <v>1373</v>
      </c>
      <c r="E239" s="178" t="s">
        <v>1373</v>
      </c>
      <c r="F239" s="178" t="s">
        <v>1372</v>
      </c>
    </row>
    <row r="240" spans="1:6" x14ac:dyDescent="0.25">
      <c r="A240" s="178" t="s">
        <v>1374</v>
      </c>
      <c r="B240" s="178" t="s">
        <v>1375</v>
      </c>
      <c r="E240" s="178" t="s">
        <v>1375</v>
      </c>
      <c r="F240" s="178" t="s">
        <v>1374</v>
      </c>
    </row>
    <row r="241" spans="1:6" x14ac:dyDescent="0.25">
      <c r="A241" s="178" t="s">
        <v>350</v>
      </c>
      <c r="B241" s="178" t="s">
        <v>1376</v>
      </c>
      <c r="E241" s="178" t="s">
        <v>1376</v>
      </c>
      <c r="F241" s="178" t="s">
        <v>350</v>
      </c>
    </row>
    <row r="242" spans="1:6" x14ac:dyDescent="0.25">
      <c r="A242" s="178" t="s">
        <v>351</v>
      </c>
      <c r="B242" s="178" t="s">
        <v>1377</v>
      </c>
      <c r="E242" s="178" t="s">
        <v>1377</v>
      </c>
      <c r="F242" s="178" t="s">
        <v>351</v>
      </c>
    </row>
    <row r="243" spans="1:6" x14ac:dyDescent="0.25">
      <c r="A243" s="178" t="s">
        <v>352</v>
      </c>
      <c r="B243" s="178" t="s">
        <v>739</v>
      </c>
      <c r="E243" s="178" t="s">
        <v>739</v>
      </c>
      <c r="F243" s="178" t="s">
        <v>352</v>
      </c>
    </row>
    <row r="244" spans="1:6" x14ac:dyDescent="0.25">
      <c r="A244" s="178" t="s">
        <v>353</v>
      </c>
      <c r="B244" s="178" t="s">
        <v>1378</v>
      </c>
      <c r="E244" s="178" t="s">
        <v>1378</v>
      </c>
      <c r="F244" s="178" t="s">
        <v>353</v>
      </c>
    </row>
    <row r="245" spans="1:6" x14ac:dyDescent="0.25">
      <c r="A245" s="178" t="s">
        <v>354</v>
      </c>
      <c r="B245" s="178" t="s">
        <v>1379</v>
      </c>
      <c r="E245" s="178" t="s">
        <v>1379</v>
      </c>
      <c r="F245" s="178" t="s">
        <v>354</v>
      </c>
    </row>
    <row r="246" spans="1:6" x14ac:dyDescent="0.25">
      <c r="A246" s="178" t="s">
        <v>355</v>
      </c>
      <c r="B246" s="178" t="s">
        <v>1380</v>
      </c>
      <c r="E246" s="178" t="s">
        <v>1380</v>
      </c>
      <c r="F246" s="178" t="s">
        <v>355</v>
      </c>
    </row>
    <row r="247" spans="1:6" x14ac:dyDescent="0.25">
      <c r="A247" s="178" t="s">
        <v>356</v>
      </c>
      <c r="B247" s="178" t="s">
        <v>830</v>
      </c>
      <c r="E247" s="178" t="s">
        <v>830</v>
      </c>
      <c r="F247" s="178" t="s">
        <v>356</v>
      </c>
    </row>
    <row r="248" spans="1:6" x14ac:dyDescent="0.25">
      <c r="A248" s="178" t="s">
        <v>357</v>
      </c>
      <c r="B248" s="178" t="s">
        <v>832</v>
      </c>
      <c r="E248" s="178" t="s">
        <v>832</v>
      </c>
      <c r="F248" s="178" t="s">
        <v>357</v>
      </c>
    </row>
    <row r="249" spans="1:6" x14ac:dyDescent="0.25">
      <c r="A249" s="178" t="s">
        <v>358</v>
      </c>
      <c r="B249" s="178" t="s">
        <v>833</v>
      </c>
      <c r="E249" s="178" t="s">
        <v>833</v>
      </c>
      <c r="F249" s="178" t="s">
        <v>358</v>
      </c>
    </row>
    <row r="250" spans="1:6" x14ac:dyDescent="0.25">
      <c r="A250" s="178" t="s">
        <v>359</v>
      </c>
      <c r="B250" s="178" t="s">
        <v>834</v>
      </c>
      <c r="E250" s="178" t="s">
        <v>834</v>
      </c>
      <c r="F250" s="178" t="s">
        <v>359</v>
      </c>
    </row>
    <row r="251" spans="1:6" x14ac:dyDescent="0.25">
      <c r="A251" s="178" t="s">
        <v>360</v>
      </c>
      <c r="B251" s="178" t="s">
        <v>835</v>
      </c>
      <c r="E251" s="178" t="s">
        <v>835</v>
      </c>
      <c r="F251" s="178" t="s">
        <v>360</v>
      </c>
    </row>
    <row r="252" spans="1:6" x14ac:dyDescent="0.25">
      <c r="A252" s="178" t="s">
        <v>361</v>
      </c>
      <c r="B252" s="178" t="s">
        <v>1381</v>
      </c>
      <c r="E252" s="178" t="s">
        <v>1381</v>
      </c>
      <c r="F252" s="178" t="s">
        <v>361</v>
      </c>
    </row>
    <row r="253" spans="1:6" x14ac:dyDescent="0.25">
      <c r="A253" s="178" t="s">
        <v>362</v>
      </c>
      <c r="B253" s="178" t="s">
        <v>1382</v>
      </c>
      <c r="E253" s="178" t="s">
        <v>1382</v>
      </c>
      <c r="F253" s="178" t="s">
        <v>362</v>
      </c>
    </row>
    <row r="254" spans="1:6" x14ac:dyDescent="0.25">
      <c r="A254" s="178" t="s">
        <v>363</v>
      </c>
      <c r="B254" s="178" t="s">
        <v>1383</v>
      </c>
      <c r="E254" s="178" t="s">
        <v>1383</v>
      </c>
      <c r="F254" s="178" t="s">
        <v>363</v>
      </c>
    </row>
    <row r="255" spans="1:6" x14ac:dyDescent="0.25">
      <c r="A255" s="178" t="s">
        <v>364</v>
      </c>
      <c r="B255" s="178" t="s">
        <v>1384</v>
      </c>
      <c r="E255" s="178" t="s">
        <v>1384</v>
      </c>
      <c r="F255" s="178" t="s">
        <v>364</v>
      </c>
    </row>
    <row r="256" spans="1:6" x14ac:dyDescent="0.25">
      <c r="A256" s="178" t="s">
        <v>365</v>
      </c>
      <c r="B256" s="178" t="s">
        <v>1385</v>
      </c>
      <c r="E256" s="178" t="s">
        <v>1385</v>
      </c>
      <c r="F256" s="178" t="s">
        <v>365</v>
      </c>
    </row>
    <row r="257" spans="1:6" x14ac:dyDescent="0.25">
      <c r="A257" s="178" t="s">
        <v>366</v>
      </c>
      <c r="B257" s="178" t="s">
        <v>1386</v>
      </c>
      <c r="E257" s="178" t="s">
        <v>1386</v>
      </c>
      <c r="F257" s="178" t="s">
        <v>366</v>
      </c>
    </row>
    <row r="258" spans="1:6" x14ac:dyDescent="0.25">
      <c r="A258" s="178" t="s">
        <v>367</v>
      </c>
      <c r="B258" s="178" t="s">
        <v>1387</v>
      </c>
      <c r="E258" s="178" t="s">
        <v>1387</v>
      </c>
      <c r="F258" s="178" t="s">
        <v>367</v>
      </c>
    </row>
    <row r="259" spans="1:6" x14ac:dyDescent="0.25">
      <c r="A259" s="178" t="s">
        <v>368</v>
      </c>
      <c r="B259" s="178" t="s">
        <v>1388</v>
      </c>
      <c r="E259" s="178" t="s">
        <v>1388</v>
      </c>
      <c r="F259" s="178" t="s">
        <v>368</v>
      </c>
    </row>
    <row r="260" spans="1:6" x14ac:dyDescent="0.25">
      <c r="A260" s="178" t="s">
        <v>369</v>
      </c>
      <c r="B260" s="178" t="s">
        <v>1389</v>
      </c>
      <c r="E260" s="178" t="s">
        <v>1389</v>
      </c>
      <c r="F260" s="178" t="s">
        <v>369</v>
      </c>
    </row>
    <row r="261" spans="1:6" x14ac:dyDescent="0.25">
      <c r="A261" s="178" t="s">
        <v>370</v>
      </c>
      <c r="B261" s="178" t="s">
        <v>1390</v>
      </c>
      <c r="E261" s="178" t="s">
        <v>1390</v>
      </c>
      <c r="F261" s="178" t="s">
        <v>370</v>
      </c>
    </row>
    <row r="262" spans="1:6" x14ac:dyDescent="0.25">
      <c r="A262" s="178" t="s">
        <v>371</v>
      </c>
      <c r="B262" s="178" t="s">
        <v>1391</v>
      </c>
      <c r="E262" s="178" t="s">
        <v>1391</v>
      </c>
      <c r="F262" s="178" t="s">
        <v>371</v>
      </c>
    </row>
    <row r="263" spans="1:6" x14ac:dyDescent="0.25">
      <c r="A263" s="178" t="s">
        <v>372</v>
      </c>
      <c r="B263" s="178" t="s">
        <v>1392</v>
      </c>
      <c r="E263" s="178" t="s">
        <v>1392</v>
      </c>
      <c r="F263" s="178" t="s">
        <v>372</v>
      </c>
    </row>
    <row r="264" spans="1:6" x14ac:dyDescent="0.25">
      <c r="A264" s="178" t="s">
        <v>373</v>
      </c>
      <c r="B264" s="178" t="s">
        <v>1393</v>
      </c>
      <c r="E264" s="178" t="s">
        <v>1393</v>
      </c>
      <c r="F264" s="178" t="s">
        <v>373</v>
      </c>
    </row>
    <row r="265" spans="1:6" x14ac:dyDescent="0.25">
      <c r="A265" s="178" t="s">
        <v>374</v>
      </c>
      <c r="B265" s="178" t="s">
        <v>1394</v>
      </c>
      <c r="E265" s="178" t="s">
        <v>1394</v>
      </c>
      <c r="F265" s="178" t="s">
        <v>374</v>
      </c>
    </row>
    <row r="266" spans="1:6" x14ac:dyDescent="0.25">
      <c r="A266" s="178" t="s">
        <v>375</v>
      </c>
      <c r="B266" s="178" t="s">
        <v>1395</v>
      </c>
      <c r="E266" s="178" t="s">
        <v>1395</v>
      </c>
      <c r="F266" s="178" t="s">
        <v>375</v>
      </c>
    </row>
    <row r="267" spans="1:6" x14ac:dyDescent="0.25">
      <c r="A267" s="178" t="s">
        <v>376</v>
      </c>
      <c r="B267" s="178" t="s">
        <v>1396</v>
      </c>
      <c r="E267" s="178" t="s">
        <v>1396</v>
      </c>
      <c r="F267" s="178" t="s">
        <v>376</v>
      </c>
    </row>
    <row r="268" spans="1:6" x14ac:dyDescent="0.25">
      <c r="A268" s="178" t="s">
        <v>377</v>
      </c>
      <c r="B268" s="178" t="s">
        <v>679</v>
      </c>
      <c r="E268" s="178" t="s">
        <v>679</v>
      </c>
      <c r="F268" s="178" t="s">
        <v>377</v>
      </c>
    </row>
    <row r="269" spans="1:6" x14ac:dyDescent="0.25">
      <c r="A269" s="178" t="s">
        <v>378</v>
      </c>
      <c r="B269" s="178" t="s">
        <v>711</v>
      </c>
      <c r="E269" s="178" t="s">
        <v>711</v>
      </c>
      <c r="F269" s="178" t="s">
        <v>378</v>
      </c>
    </row>
    <row r="270" spans="1:6" x14ac:dyDescent="0.25">
      <c r="A270" s="178" t="s">
        <v>379</v>
      </c>
      <c r="B270" s="178" t="s">
        <v>762</v>
      </c>
      <c r="E270" s="178" t="s">
        <v>762</v>
      </c>
      <c r="F270" s="178" t="s">
        <v>379</v>
      </c>
    </row>
    <row r="271" spans="1:6" x14ac:dyDescent="0.25">
      <c r="A271" s="178" t="s">
        <v>380</v>
      </c>
      <c r="B271" s="178" t="s">
        <v>821</v>
      </c>
      <c r="E271" s="178" t="s">
        <v>821</v>
      </c>
      <c r="F271" s="178" t="s">
        <v>380</v>
      </c>
    </row>
    <row r="272" spans="1:6" x14ac:dyDescent="0.25">
      <c r="A272" s="178" t="s">
        <v>381</v>
      </c>
      <c r="B272" s="178" t="s">
        <v>843</v>
      </c>
      <c r="E272" s="178" t="s">
        <v>843</v>
      </c>
      <c r="F272" s="178" t="s">
        <v>381</v>
      </c>
    </row>
    <row r="273" spans="1:6" x14ac:dyDescent="0.25">
      <c r="A273" s="178" t="s">
        <v>382</v>
      </c>
      <c r="B273" s="178" t="s">
        <v>845</v>
      </c>
      <c r="E273" s="178" t="s">
        <v>845</v>
      </c>
      <c r="F273" s="178" t="s">
        <v>382</v>
      </c>
    </row>
    <row r="274" spans="1:6" x14ac:dyDescent="0.25">
      <c r="A274" s="178" t="s">
        <v>383</v>
      </c>
      <c r="B274" s="178" t="s">
        <v>846</v>
      </c>
      <c r="E274" s="178" t="s">
        <v>846</v>
      </c>
      <c r="F274" s="178" t="s">
        <v>383</v>
      </c>
    </row>
    <row r="275" spans="1:6" x14ac:dyDescent="0.25">
      <c r="A275" s="178" t="s">
        <v>384</v>
      </c>
      <c r="B275" s="178" t="s">
        <v>847</v>
      </c>
      <c r="E275" s="178" t="s">
        <v>847</v>
      </c>
      <c r="F275" s="178" t="s">
        <v>384</v>
      </c>
    </row>
    <row r="276" spans="1:6" x14ac:dyDescent="0.25">
      <c r="A276" s="178" t="s">
        <v>385</v>
      </c>
      <c r="B276" s="178" t="s">
        <v>848</v>
      </c>
      <c r="E276" s="178" t="s">
        <v>848</v>
      </c>
      <c r="F276" s="178" t="s">
        <v>385</v>
      </c>
    </row>
    <row r="277" spans="1:6" x14ac:dyDescent="0.25">
      <c r="A277" s="178" t="s">
        <v>386</v>
      </c>
      <c r="B277" s="178" t="s">
        <v>849</v>
      </c>
      <c r="E277" s="178" t="s">
        <v>849</v>
      </c>
      <c r="F277" s="178" t="s">
        <v>386</v>
      </c>
    </row>
    <row r="278" spans="1:6" x14ac:dyDescent="0.25">
      <c r="A278" s="178" t="s">
        <v>387</v>
      </c>
      <c r="B278" s="178" t="s">
        <v>850</v>
      </c>
      <c r="E278" s="178" t="s">
        <v>850</v>
      </c>
      <c r="F278" s="178" t="s">
        <v>387</v>
      </c>
    </row>
    <row r="279" spans="1:6" x14ac:dyDescent="0.25">
      <c r="A279" s="178" t="s">
        <v>388</v>
      </c>
      <c r="B279" s="178" t="s">
        <v>1397</v>
      </c>
      <c r="E279" s="178" t="s">
        <v>1397</v>
      </c>
      <c r="F279" s="178" t="s">
        <v>388</v>
      </c>
    </row>
    <row r="280" spans="1:6" x14ac:dyDescent="0.25">
      <c r="A280" s="178" t="s">
        <v>389</v>
      </c>
      <c r="B280" s="178" t="s">
        <v>684</v>
      </c>
      <c r="E280" s="178" t="s">
        <v>684</v>
      </c>
      <c r="F280" s="178" t="s">
        <v>389</v>
      </c>
    </row>
    <row r="281" spans="1:6" x14ac:dyDescent="0.25">
      <c r="A281" s="178" t="s">
        <v>390</v>
      </c>
      <c r="B281" s="178" t="s">
        <v>716</v>
      </c>
      <c r="E281" s="178" t="s">
        <v>716</v>
      </c>
      <c r="F281" s="178" t="s">
        <v>390</v>
      </c>
    </row>
    <row r="282" spans="1:6" x14ac:dyDescent="0.25">
      <c r="A282" s="178" t="s">
        <v>391</v>
      </c>
      <c r="B282" s="178" t="s">
        <v>770</v>
      </c>
      <c r="E282" s="178" t="s">
        <v>770</v>
      </c>
      <c r="F282" s="178" t="s">
        <v>391</v>
      </c>
    </row>
    <row r="283" spans="1:6" x14ac:dyDescent="0.25">
      <c r="A283" s="178" t="s">
        <v>392</v>
      </c>
      <c r="B283" s="178" t="s">
        <v>688</v>
      </c>
      <c r="E283" s="178" t="s">
        <v>688</v>
      </c>
      <c r="F283" s="178" t="s">
        <v>392</v>
      </c>
    </row>
    <row r="284" spans="1:6" x14ac:dyDescent="0.25">
      <c r="A284" s="178" t="s">
        <v>393</v>
      </c>
      <c r="B284" s="178" t="s">
        <v>719</v>
      </c>
      <c r="E284" s="178" t="s">
        <v>719</v>
      </c>
      <c r="F284" s="178" t="s">
        <v>393</v>
      </c>
    </row>
    <row r="285" spans="1:6" x14ac:dyDescent="0.25">
      <c r="A285" s="178" t="s">
        <v>394</v>
      </c>
      <c r="B285" s="178" t="s">
        <v>776</v>
      </c>
      <c r="E285" s="178" t="s">
        <v>776</v>
      </c>
      <c r="F285" s="178" t="s">
        <v>394</v>
      </c>
    </row>
    <row r="286" spans="1:6" x14ac:dyDescent="0.25">
      <c r="A286" s="178" t="s">
        <v>395</v>
      </c>
      <c r="B286" s="178" t="s">
        <v>829</v>
      </c>
      <c r="E286" s="178" t="s">
        <v>829</v>
      </c>
      <c r="F286" s="178" t="s">
        <v>395</v>
      </c>
    </row>
    <row r="287" spans="1:6" x14ac:dyDescent="0.25">
      <c r="A287" s="178" t="s">
        <v>396</v>
      </c>
      <c r="B287" s="178" t="s">
        <v>853</v>
      </c>
      <c r="E287" s="178" t="s">
        <v>853</v>
      </c>
      <c r="F287" s="178" t="s">
        <v>396</v>
      </c>
    </row>
    <row r="288" spans="1:6" x14ac:dyDescent="0.25">
      <c r="A288" s="178" t="s">
        <v>397</v>
      </c>
      <c r="B288" s="178" t="s">
        <v>690</v>
      </c>
      <c r="E288" s="178" t="s">
        <v>690</v>
      </c>
      <c r="F288" s="178" t="s">
        <v>397</v>
      </c>
    </row>
    <row r="289" spans="1:6" x14ac:dyDescent="0.25">
      <c r="A289" s="178" t="s">
        <v>398</v>
      </c>
      <c r="B289" s="178" t="s">
        <v>722</v>
      </c>
      <c r="E289" s="178" t="s">
        <v>722</v>
      </c>
      <c r="F289" s="178" t="s">
        <v>398</v>
      </c>
    </row>
    <row r="290" spans="1:6" x14ac:dyDescent="0.25">
      <c r="A290" s="178" t="s">
        <v>399</v>
      </c>
      <c r="B290" s="178" t="s">
        <v>779</v>
      </c>
      <c r="E290" s="178" t="s">
        <v>779</v>
      </c>
      <c r="F290" s="178" t="s">
        <v>399</v>
      </c>
    </row>
    <row r="291" spans="1:6" x14ac:dyDescent="0.25">
      <c r="A291" s="178" t="s">
        <v>400</v>
      </c>
      <c r="B291" s="178" t="s">
        <v>836</v>
      </c>
      <c r="E291" s="178" t="s">
        <v>836</v>
      </c>
      <c r="F291" s="178" t="s">
        <v>400</v>
      </c>
    </row>
    <row r="292" spans="1:6" x14ac:dyDescent="0.25">
      <c r="A292" s="178" t="s">
        <v>401</v>
      </c>
      <c r="B292" s="178" t="s">
        <v>664</v>
      </c>
      <c r="E292" s="178" t="s">
        <v>664</v>
      </c>
      <c r="F292" s="178" t="s">
        <v>401</v>
      </c>
    </row>
    <row r="293" spans="1:6" x14ac:dyDescent="0.25">
      <c r="A293" s="178" t="s">
        <v>402</v>
      </c>
      <c r="B293" s="178" t="s">
        <v>701</v>
      </c>
      <c r="E293" s="178" t="s">
        <v>701</v>
      </c>
      <c r="F293" s="178" t="s">
        <v>402</v>
      </c>
    </row>
    <row r="294" spans="1:6" x14ac:dyDescent="0.25">
      <c r="A294" s="178" t="s">
        <v>403</v>
      </c>
      <c r="B294" s="178" t="s">
        <v>740</v>
      </c>
      <c r="E294" s="178" t="s">
        <v>740</v>
      </c>
      <c r="F294" s="178" t="s">
        <v>403</v>
      </c>
    </row>
    <row r="295" spans="1:6" x14ac:dyDescent="0.25">
      <c r="A295" s="178" t="s">
        <v>404</v>
      </c>
      <c r="B295" s="178" t="s">
        <v>796</v>
      </c>
      <c r="E295" s="178" t="s">
        <v>796</v>
      </c>
      <c r="F295" s="178" t="s">
        <v>404</v>
      </c>
    </row>
    <row r="296" spans="1:6" x14ac:dyDescent="0.25">
      <c r="A296" s="178" t="s">
        <v>405</v>
      </c>
      <c r="B296" s="178" t="s">
        <v>842</v>
      </c>
      <c r="E296" s="178" t="s">
        <v>842</v>
      </c>
      <c r="F296" s="178" t="s">
        <v>405</v>
      </c>
    </row>
    <row r="297" spans="1:6" x14ac:dyDescent="0.25">
      <c r="A297" s="178" t="s">
        <v>406</v>
      </c>
      <c r="B297" s="178" t="s">
        <v>667</v>
      </c>
      <c r="E297" s="178" t="s">
        <v>667</v>
      </c>
      <c r="F297" s="178" t="s">
        <v>406</v>
      </c>
    </row>
    <row r="298" spans="1:6" x14ac:dyDescent="0.25">
      <c r="A298" s="178" t="s">
        <v>407</v>
      </c>
      <c r="B298" s="178" t="s">
        <v>704</v>
      </c>
      <c r="E298" s="178" t="s">
        <v>704</v>
      </c>
      <c r="F298" s="178" t="s">
        <v>407</v>
      </c>
    </row>
    <row r="299" spans="1:6" x14ac:dyDescent="0.25">
      <c r="A299" s="178" t="s">
        <v>408</v>
      </c>
      <c r="B299" s="178" t="s">
        <v>743</v>
      </c>
      <c r="E299" s="178" t="s">
        <v>743</v>
      </c>
      <c r="F299" s="178" t="s">
        <v>408</v>
      </c>
    </row>
    <row r="300" spans="1:6" x14ac:dyDescent="0.25">
      <c r="A300" s="178" t="s">
        <v>409</v>
      </c>
      <c r="B300" s="178" t="s">
        <v>803</v>
      </c>
      <c r="E300" s="178" t="s">
        <v>803</v>
      </c>
      <c r="F300" s="178" t="s">
        <v>409</v>
      </c>
    </row>
    <row r="301" spans="1:6" x14ac:dyDescent="0.25">
      <c r="A301" s="178" t="s">
        <v>410</v>
      </c>
      <c r="B301" s="178" t="s">
        <v>1398</v>
      </c>
      <c r="E301" s="178" t="s">
        <v>1398</v>
      </c>
      <c r="F301" s="178" t="s">
        <v>410</v>
      </c>
    </row>
    <row r="302" spans="1:6" x14ac:dyDescent="0.25">
      <c r="A302" s="178" t="s">
        <v>411</v>
      </c>
      <c r="B302" s="178" t="s">
        <v>1399</v>
      </c>
      <c r="E302" s="178" t="s">
        <v>1399</v>
      </c>
      <c r="F302" s="178" t="s">
        <v>411</v>
      </c>
    </row>
    <row r="303" spans="1:6" x14ac:dyDescent="0.25">
      <c r="A303" s="178" t="s">
        <v>412</v>
      </c>
      <c r="B303" s="178" t="s">
        <v>670</v>
      </c>
      <c r="E303" s="178" t="s">
        <v>670</v>
      </c>
      <c r="F303" s="178" t="s">
        <v>412</v>
      </c>
    </row>
    <row r="304" spans="1:6" x14ac:dyDescent="0.25">
      <c r="A304" s="178" t="s">
        <v>413</v>
      </c>
      <c r="B304" s="178" t="s">
        <v>707</v>
      </c>
      <c r="E304" s="178" t="s">
        <v>707</v>
      </c>
      <c r="F304" s="178" t="s">
        <v>413</v>
      </c>
    </row>
    <row r="305" spans="1:6" x14ac:dyDescent="0.25">
      <c r="A305" s="178" t="s">
        <v>414</v>
      </c>
      <c r="B305" s="178" t="s">
        <v>749</v>
      </c>
      <c r="E305" s="178" t="s">
        <v>749</v>
      </c>
      <c r="F305" s="178" t="s">
        <v>414</v>
      </c>
    </row>
    <row r="306" spans="1:6" x14ac:dyDescent="0.25">
      <c r="A306" s="178" t="s">
        <v>415</v>
      </c>
      <c r="B306" s="178" t="s">
        <v>808</v>
      </c>
      <c r="E306" s="178" t="s">
        <v>808</v>
      </c>
      <c r="F306" s="178" t="s">
        <v>415</v>
      </c>
    </row>
    <row r="307" spans="1:6" x14ac:dyDescent="0.25">
      <c r="A307" s="178" t="s">
        <v>416</v>
      </c>
      <c r="B307" s="178" t="s">
        <v>1400</v>
      </c>
      <c r="E307" s="178" t="s">
        <v>1400</v>
      </c>
      <c r="F307" s="178" t="s">
        <v>416</v>
      </c>
    </row>
    <row r="308" spans="1:6" x14ac:dyDescent="0.25">
      <c r="A308" s="178" t="s">
        <v>417</v>
      </c>
      <c r="B308" s="178" t="s">
        <v>858</v>
      </c>
      <c r="E308" s="178" t="s">
        <v>858</v>
      </c>
      <c r="F308" s="178" t="s">
        <v>417</v>
      </c>
    </row>
    <row r="309" spans="1:6" x14ac:dyDescent="0.25">
      <c r="A309" s="178" t="s">
        <v>418</v>
      </c>
      <c r="B309" s="178" t="s">
        <v>859</v>
      </c>
      <c r="E309" s="178" t="s">
        <v>859</v>
      </c>
      <c r="F309" s="178" t="s">
        <v>418</v>
      </c>
    </row>
    <row r="310" spans="1:6" x14ac:dyDescent="0.25">
      <c r="A310" s="178" t="s">
        <v>419</v>
      </c>
      <c r="B310" s="178" t="s">
        <v>1401</v>
      </c>
      <c r="E310" s="178" t="s">
        <v>1401</v>
      </c>
      <c r="F310" s="178" t="s">
        <v>419</v>
      </c>
    </row>
    <row r="311" spans="1:6" x14ac:dyDescent="0.25">
      <c r="A311" s="178" t="s">
        <v>420</v>
      </c>
      <c r="B311" s="178" t="s">
        <v>1402</v>
      </c>
      <c r="E311" s="178" t="s">
        <v>1402</v>
      </c>
      <c r="F311" s="178" t="s">
        <v>420</v>
      </c>
    </row>
    <row r="312" spans="1:6" x14ac:dyDescent="0.25">
      <c r="A312" s="178" t="s">
        <v>421</v>
      </c>
      <c r="B312" s="178" t="s">
        <v>1403</v>
      </c>
      <c r="E312" s="178" t="s">
        <v>1403</v>
      </c>
      <c r="F312" s="178" t="s">
        <v>421</v>
      </c>
    </row>
    <row r="313" spans="1:6" x14ac:dyDescent="0.25">
      <c r="A313" s="178" t="s">
        <v>422</v>
      </c>
      <c r="B313" s="178" t="s">
        <v>1404</v>
      </c>
      <c r="E313" s="178" t="s">
        <v>1404</v>
      </c>
      <c r="F313" s="178" t="s">
        <v>422</v>
      </c>
    </row>
    <row r="314" spans="1:6" x14ac:dyDescent="0.25">
      <c r="A314" s="178" t="s">
        <v>423</v>
      </c>
      <c r="B314" s="178" t="s">
        <v>1405</v>
      </c>
      <c r="E314" s="178" t="s">
        <v>1405</v>
      </c>
      <c r="F314" s="178" t="s">
        <v>423</v>
      </c>
    </row>
    <row r="315" spans="1:6" x14ac:dyDescent="0.25">
      <c r="A315" s="178" t="s">
        <v>424</v>
      </c>
      <c r="B315" s="178" t="s">
        <v>1406</v>
      </c>
      <c r="E315" s="178" t="s">
        <v>1406</v>
      </c>
      <c r="F315" s="178" t="s">
        <v>424</v>
      </c>
    </row>
    <row r="316" spans="1:6" x14ac:dyDescent="0.25">
      <c r="A316" s="178" t="s">
        <v>425</v>
      </c>
      <c r="B316" s="178" t="s">
        <v>1407</v>
      </c>
      <c r="E316" s="178" t="s">
        <v>1407</v>
      </c>
      <c r="F316" s="178" t="s">
        <v>425</v>
      </c>
    </row>
    <row r="317" spans="1:6" x14ac:dyDescent="0.25">
      <c r="A317" s="178" t="s">
        <v>426</v>
      </c>
      <c r="B317" s="178" t="s">
        <v>680</v>
      </c>
      <c r="E317" s="178" t="s">
        <v>680</v>
      </c>
      <c r="F317" s="178" t="s">
        <v>426</v>
      </c>
    </row>
    <row r="318" spans="1:6" x14ac:dyDescent="0.25">
      <c r="A318" s="178" t="s">
        <v>427</v>
      </c>
      <c r="B318" s="178" t="s">
        <v>712</v>
      </c>
      <c r="E318" s="178" t="s">
        <v>712</v>
      </c>
      <c r="F318" s="178" t="s">
        <v>427</v>
      </c>
    </row>
    <row r="319" spans="1:6" x14ac:dyDescent="0.25">
      <c r="A319" s="178" t="s">
        <v>428</v>
      </c>
      <c r="B319" s="178" t="s">
        <v>764</v>
      </c>
      <c r="E319" s="178" t="s">
        <v>764</v>
      </c>
      <c r="F319" s="178" t="s">
        <v>428</v>
      </c>
    </row>
    <row r="320" spans="1:6" x14ac:dyDescent="0.25">
      <c r="A320" s="178" t="s">
        <v>429</v>
      </c>
      <c r="B320" s="178" t="s">
        <v>1408</v>
      </c>
      <c r="E320" s="178" t="s">
        <v>1408</v>
      </c>
      <c r="F320" s="178" t="s">
        <v>429</v>
      </c>
    </row>
    <row r="321" spans="1:6" x14ac:dyDescent="0.25">
      <c r="A321" s="178" t="s">
        <v>430</v>
      </c>
      <c r="B321" s="178" t="s">
        <v>1409</v>
      </c>
      <c r="E321" s="178" t="s">
        <v>1409</v>
      </c>
      <c r="F321" s="178" t="s">
        <v>430</v>
      </c>
    </row>
    <row r="322" spans="1:6" x14ac:dyDescent="0.25">
      <c r="A322" s="178" t="s">
        <v>431</v>
      </c>
      <c r="B322" s="178" t="s">
        <v>685</v>
      </c>
      <c r="E322" s="178" t="s">
        <v>685</v>
      </c>
      <c r="F322" s="178" t="s">
        <v>431</v>
      </c>
    </row>
    <row r="323" spans="1:6" x14ac:dyDescent="0.25">
      <c r="A323" s="178" t="s">
        <v>432</v>
      </c>
      <c r="B323" s="178" t="s">
        <v>1410</v>
      </c>
      <c r="E323" s="178" t="s">
        <v>1410</v>
      </c>
      <c r="F323" s="178" t="s">
        <v>432</v>
      </c>
    </row>
    <row r="324" spans="1:6" x14ac:dyDescent="0.25">
      <c r="A324" s="178" t="s">
        <v>433</v>
      </c>
      <c r="B324" s="178" t="s">
        <v>1411</v>
      </c>
      <c r="E324" s="178" t="s">
        <v>1411</v>
      </c>
      <c r="F324" s="178" t="s">
        <v>433</v>
      </c>
    </row>
    <row r="325" spans="1:6" x14ac:dyDescent="0.25">
      <c r="A325" s="178" t="s">
        <v>434</v>
      </c>
      <c r="B325" s="178" t="s">
        <v>827</v>
      </c>
      <c r="E325" s="178" t="s">
        <v>827</v>
      </c>
      <c r="F325" s="178" t="s">
        <v>434</v>
      </c>
    </row>
    <row r="326" spans="1:6" x14ac:dyDescent="0.25">
      <c r="A326" s="178" t="s">
        <v>435</v>
      </c>
      <c r="B326" s="178" t="s">
        <v>1412</v>
      </c>
      <c r="E326" s="178" t="s">
        <v>1412</v>
      </c>
      <c r="F326" s="178" t="s">
        <v>435</v>
      </c>
    </row>
    <row r="327" spans="1:6" x14ac:dyDescent="0.25">
      <c r="A327" s="178" t="s">
        <v>436</v>
      </c>
      <c r="B327" s="178" t="s">
        <v>1413</v>
      </c>
      <c r="E327" s="178" t="s">
        <v>1413</v>
      </c>
      <c r="F327" s="178" t="s">
        <v>436</v>
      </c>
    </row>
    <row r="328" spans="1:6" x14ac:dyDescent="0.25">
      <c r="A328" s="178" t="s">
        <v>437</v>
      </c>
      <c r="B328" s="178" t="s">
        <v>1414</v>
      </c>
      <c r="E328" s="178" t="s">
        <v>1414</v>
      </c>
      <c r="F328" s="178" t="s">
        <v>437</v>
      </c>
    </row>
    <row r="329" spans="1:6" x14ac:dyDescent="0.25">
      <c r="A329" s="178" t="s">
        <v>438</v>
      </c>
      <c r="B329" s="178" t="s">
        <v>1415</v>
      </c>
      <c r="E329" s="178" t="s">
        <v>1415</v>
      </c>
      <c r="F329" s="178" t="s">
        <v>438</v>
      </c>
    </row>
    <row r="330" spans="1:6" x14ac:dyDescent="0.25">
      <c r="A330" s="178" t="s">
        <v>439</v>
      </c>
      <c r="B330" s="178" t="s">
        <v>723</v>
      </c>
      <c r="E330" s="178" t="s">
        <v>723</v>
      </c>
      <c r="F330" s="178" t="s">
        <v>439</v>
      </c>
    </row>
    <row r="331" spans="1:6" x14ac:dyDescent="0.25">
      <c r="A331" s="178" t="s">
        <v>440</v>
      </c>
      <c r="B331" s="178" t="s">
        <v>780</v>
      </c>
      <c r="E331" s="178" t="s">
        <v>780</v>
      </c>
      <c r="F331" s="178" t="s">
        <v>440</v>
      </c>
    </row>
    <row r="332" spans="1:6" x14ac:dyDescent="0.25">
      <c r="A332" s="178" t="s">
        <v>441</v>
      </c>
      <c r="B332" s="178" t="s">
        <v>693</v>
      </c>
      <c r="E332" s="178" t="s">
        <v>693</v>
      </c>
      <c r="F332" s="178" t="s">
        <v>441</v>
      </c>
    </row>
    <row r="333" spans="1:6" x14ac:dyDescent="0.25">
      <c r="A333" s="178" t="s">
        <v>442</v>
      </c>
      <c r="B333" s="178" t="s">
        <v>1416</v>
      </c>
      <c r="E333" s="178" t="s">
        <v>1416</v>
      </c>
      <c r="F333" s="178" t="s">
        <v>442</v>
      </c>
    </row>
    <row r="334" spans="1:6" x14ac:dyDescent="0.25">
      <c r="A334" s="178" t="s">
        <v>443</v>
      </c>
      <c r="B334" s="178" t="s">
        <v>1417</v>
      </c>
      <c r="E334" s="178" t="s">
        <v>1417</v>
      </c>
      <c r="F334" s="178" t="s">
        <v>443</v>
      </c>
    </row>
    <row r="335" spans="1:6" x14ac:dyDescent="0.25">
      <c r="A335" s="178" t="s">
        <v>444</v>
      </c>
      <c r="B335" s="178" t="s">
        <v>1418</v>
      </c>
      <c r="E335" s="178" t="s">
        <v>1418</v>
      </c>
      <c r="F335" s="178" t="s">
        <v>444</v>
      </c>
    </row>
    <row r="336" spans="1:6" x14ac:dyDescent="0.25">
      <c r="A336" s="178" t="s">
        <v>445</v>
      </c>
      <c r="B336" s="178" t="s">
        <v>1419</v>
      </c>
      <c r="E336" s="178" t="s">
        <v>1419</v>
      </c>
      <c r="F336" s="178" t="s">
        <v>445</v>
      </c>
    </row>
    <row r="337" spans="1:6" x14ac:dyDescent="0.25">
      <c r="A337" s="178" t="s">
        <v>446</v>
      </c>
      <c r="B337" s="178" t="s">
        <v>1420</v>
      </c>
      <c r="E337" s="178" t="s">
        <v>1420</v>
      </c>
      <c r="F337" s="178" t="s">
        <v>446</v>
      </c>
    </row>
    <row r="338" spans="1:6" x14ac:dyDescent="0.25">
      <c r="A338" s="178" t="s">
        <v>447</v>
      </c>
      <c r="B338" s="178" t="s">
        <v>1421</v>
      </c>
      <c r="E338" s="178" t="s">
        <v>1421</v>
      </c>
      <c r="F338" s="178" t="s">
        <v>447</v>
      </c>
    </row>
    <row r="339" spans="1:6" x14ac:dyDescent="0.25">
      <c r="A339" s="178" t="s">
        <v>448</v>
      </c>
      <c r="B339" s="178" t="s">
        <v>665</v>
      </c>
      <c r="E339" s="178" t="s">
        <v>665</v>
      </c>
      <c r="F339" s="178" t="s">
        <v>448</v>
      </c>
    </row>
    <row r="340" spans="1:6" x14ac:dyDescent="0.25">
      <c r="A340" s="178" t="s">
        <v>449</v>
      </c>
      <c r="B340" s="178" t="s">
        <v>702</v>
      </c>
      <c r="E340" s="178" t="s">
        <v>702</v>
      </c>
      <c r="F340" s="178" t="s">
        <v>449</v>
      </c>
    </row>
    <row r="341" spans="1:6" x14ac:dyDescent="0.25">
      <c r="A341" s="178" t="s">
        <v>450</v>
      </c>
      <c r="B341" s="178" t="s">
        <v>741</v>
      </c>
      <c r="E341" s="178" t="s">
        <v>741</v>
      </c>
      <c r="F341" s="178" t="s">
        <v>450</v>
      </c>
    </row>
    <row r="342" spans="1:6" x14ac:dyDescent="0.25">
      <c r="A342" s="178" t="s">
        <v>451</v>
      </c>
      <c r="B342" s="178" t="s">
        <v>797</v>
      </c>
      <c r="E342" s="178" t="s">
        <v>797</v>
      </c>
      <c r="F342" s="178" t="s">
        <v>451</v>
      </c>
    </row>
    <row r="343" spans="1:6" x14ac:dyDescent="0.25">
      <c r="A343" s="178" t="s">
        <v>452</v>
      </c>
      <c r="B343" s="178" t="s">
        <v>1422</v>
      </c>
      <c r="E343" s="178" t="s">
        <v>1422</v>
      </c>
      <c r="F343" s="178" t="s">
        <v>452</v>
      </c>
    </row>
    <row r="344" spans="1:6" x14ac:dyDescent="0.25">
      <c r="A344" s="178" t="s">
        <v>453</v>
      </c>
      <c r="B344" s="178" t="s">
        <v>668</v>
      </c>
      <c r="E344" s="178" t="s">
        <v>668</v>
      </c>
      <c r="F344" s="178" t="s">
        <v>453</v>
      </c>
    </row>
    <row r="345" spans="1:6" x14ac:dyDescent="0.25">
      <c r="A345" s="178" t="s">
        <v>454</v>
      </c>
      <c r="B345" s="178" t="s">
        <v>1423</v>
      </c>
      <c r="E345" s="178" t="s">
        <v>1423</v>
      </c>
      <c r="F345" s="178" t="s">
        <v>454</v>
      </c>
    </row>
    <row r="346" spans="1:6" x14ac:dyDescent="0.25">
      <c r="A346" s="178" t="s">
        <v>455</v>
      </c>
      <c r="B346" s="178" t="s">
        <v>744</v>
      </c>
      <c r="E346" s="178" t="s">
        <v>744</v>
      </c>
      <c r="F346" s="178" t="s">
        <v>455</v>
      </c>
    </row>
    <row r="347" spans="1:6" x14ac:dyDescent="0.25">
      <c r="A347" s="178" t="s">
        <v>456</v>
      </c>
      <c r="B347" s="178" t="s">
        <v>804</v>
      </c>
      <c r="E347" s="178" t="s">
        <v>804</v>
      </c>
      <c r="F347" s="178" t="s">
        <v>456</v>
      </c>
    </row>
    <row r="348" spans="1:6" x14ac:dyDescent="0.25">
      <c r="A348" s="178" t="s">
        <v>457</v>
      </c>
      <c r="B348" s="178" t="s">
        <v>1424</v>
      </c>
      <c r="E348" s="178" t="s">
        <v>1424</v>
      </c>
      <c r="F348" s="178" t="s">
        <v>457</v>
      </c>
    </row>
    <row r="349" spans="1:6" x14ac:dyDescent="0.25">
      <c r="A349" s="178" t="s">
        <v>458</v>
      </c>
      <c r="B349" s="178" t="s">
        <v>861</v>
      </c>
      <c r="E349" s="178" t="s">
        <v>861</v>
      </c>
      <c r="F349" s="178" t="s">
        <v>458</v>
      </c>
    </row>
    <row r="350" spans="1:6" x14ac:dyDescent="0.25">
      <c r="A350" s="178" t="s">
        <v>459</v>
      </c>
      <c r="B350" s="178" t="s">
        <v>1425</v>
      </c>
      <c r="E350" s="178" t="s">
        <v>1425</v>
      </c>
      <c r="F350" s="178" t="s">
        <v>459</v>
      </c>
    </row>
    <row r="351" spans="1:6" x14ac:dyDescent="0.25">
      <c r="A351" s="178" t="s">
        <v>460</v>
      </c>
      <c r="B351" s="178" t="s">
        <v>671</v>
      </c>
      <c r="E351" s="178" t="s">
        <v>671</v>
      </c>
      <c r="F351" s="178" t="s">
        <v>460</v>
      </c>
    </row>
    <row r="352" spans="1:6" x14ac:dyDescent="0.25">
      <c r="A352" s="178" t="s">
        <v>461</v>
      </c>
      <c r="B352" s="178" t="s">
        <v>1426</v>
      </c>
      <c r="E352" s="178" t="s">
        <v>1426</v>
      </c>
      <c r="F352" s="178" t="s">
        <v>461</v>
      </c>
    </row>
    <row r="353" spans="1:6" x14ac:dyDescent="0.25">
      <c r="A353" s="178" t="s">
        <v>462</v>
      </c>
      <c r="B353" s="178" t="s">
        <v>751</v>
      </c>
      <c r="E353" s="178" t="s">
        <v>751</v>
      </c>
      <c r="F353" s="178" t="s">
        <v>462</v>
      </c>
    </row>
    <row r="354" spans="1:6" x14ac:dyDescent="0.25">
      <c r="A354" s="178" t="s">
        <v>463</v>
      </c>
      <c r="B354" s="178" t="s">
        <v>809</v>
      </c>
      <c r="E354" s="178" t="s">
        <v>809</v>
      </c>
      <c r="F354" s="178" t="s">
        <v>463</v>
      </c>
    </row>
    <row r="355" spans="1:6" x14ac:dyDescent="0.25">
      <c r="A355" s="178" t="s">
        <v>464</v>
      </c>
      <c r="B355" s="178" t="s">
        <v>851</v>
      </c>
      <c r="E355" s="178" t="s">
        <v>851</v>
      </c>
      <c r="F355" s="178" t="s">
        <v>464</v>
      </c>
    </row>
    <row r="356" spans="1:6" x14ac:dyDescent="0.25">
      <c r="A356" s="178" t="s">
        <v>465</v>
      </c>
      <c r="B356" s="178" t="s">
        <v>863</v>
      </c>
      <c r="E356" s="178" t="s">
        <v>863</v>
      </c>
      <c r="F356" s="178" t="s">
        <v>465</v>
      </c>
    </row>
    <row r="357" spans="1:6" x14ac:dyDescent="0.25">
      <c r="A357" s="178" t="s">
        <v>466</v>
      </c>
      <c r="B357" s="178" t="s">
        <v>1427</v>
      </c>
      <c r="E357" s="178" t="s">
        <v>1427</v>
      </c>
      <c r="F357" s="178" t="s">
        <v>466</v>
      </c>
    </row>
    <row r="358" spans="1:6" x14ac:dyDescent="0.25">
      <c r="A358" s="178" t="s">
        <v>467</v>
      </c>
      <c r="B358" s="178" t="s">
        <v>867</v>
      </c>
      <c r="E358" s="178" t="s">
        <v>867</v>
      </c>
      <c r="F358" s="178" t="s">
        <v>467</v>
      </c>
    </row>
    <row r="359" spans="1:6" x14ac:dyDescent="0.25">
      <c r="A359" s="178" t="s">
        <v>468</v>
      </c>
      <c r="B359" s="178" t="s">
        <v>868</v>
      </c>
      <c r="E359" s="178" t="s">
        <v>868</v>
      </c>
      <c r="F359" s="178" t="s">
        <v>468</v>
      </c>
    </row>
    <row r="360" spans="1:6" x14ac:dyDescent="0.25">
      <c r="A360" s="178" t="s">
        <v>469</v>
      </c>
      <c r="B360" s="178" t="s">
        <v>675</v>
      </c>
      <c r="E360" s="178" t="s">
        <v>675</v>
      </c>
      <c r="F360" s="178" t="s">
        <v>469</v>
      </c>
    </row>
    <row r="361" spans="1:6" x14ac:dyDescent="0.25">
      <c r="A361" s="178" t="s">
        <v>470</v>
      </c>
      <c r="B361" s="178" t="s">
        <v>1428</v>
      </c>
      <c r="E361" s="178" t="s">
        <v>1428</v>
      </c>
      <c r="F361" s="178" t="s">
        <v>470</v>
      </c>
    </row>
    <row r="362" spans="1:6" x14ac:dyDescent="0.25">
      <c r="A362" s="178" t="s">
        <v>471</v>
      </c>
      <c r="B362" s="178" t="s">
        <v>756</v>
      </c>
      <c r="E362" s="178" t="s">
        <v>756</v>
      </c>
      <c r="F362" s="178" t="s">
        <v>471</v>
      </c>
    </row>
    <row r="363" spans="1:6" x14ac:dyDescent="0.25">
      <c r="A363" s="178" t="s">
        <v>472</v>
      </c>
      <c r="B363" s="178" t="s">
        <v>1429</v>
      </c>
      <c r="E363" s="178" t="s">
        <v>1429</v>
      </c>
      <c r="F363" s="178" t="s">
        <v>472</v>
      </c>
    </row>
    <row r="364" spans="1:6" x14ac:dyDescent="0.25">
      <c r="A364" s="178" t="s">
        <v>473</v>
      </c>
      <c r="B364" s="178" t="s">
        <v>681</v>
      </c>
      <c r="E364" s="178" t="s">
        <v>681</v>
      </c>
      <c r="F364" s="178" t="s">
        <v>473</v>
      </c>
    </row>
    <row r="365" spans="1:6" x14ac:dyDescent="0.25">
      <c r="A365" s="178" t="s">
        <v>474</v>
      </c>
      <c r="B365" s="178" t="s">
        <v>713</v>
      </c>
      <c r="E365" s="178" t="s">
        <v>713</v>
      </c>
      <c r="F365" s="178" t="s">
        <v>474</v>
      </c>
    </row>
    <row r="366" spans="1:6" x14ac:dyDescent="0.25">
      <c r="A366" s="178" t="s">
        <v>475</v>
      </c>
      <c r="B366" s="178" t="s">
        <v>765</v>
      </c>
      <c r="E366" s="178" t="s">
        <v>765</v>
      </c>
      <c r="F366" s="178" t="s">
        <v>475</v>
      </c>
    </row>
    <row r="367" spans="1:6" x14ac:dyDescent="0.25">
      <c r="A367" s="178" t="s">
        <v>476</v>
      </c>
      <c r="B367" s="178" t="s">
        <v>1430</v>
      </c>
      <c r="E367" s="178" t="s">
        <v>1430</v>
      </c>
      <c r="F367" s="178" t="s">
        <v>476</v>
      </c>
    </row>
    <row r="368" spans="1:6" x14ac:dyDescent="0.25">
      <c r="A368" s="178" t="s">
        <v>477</v>
      </c>
      <c r="B368" s="178" t="s">
        <v>686</v>
      </c>
      <c r="E368" s="178" t="s">
        <v>686</v>
      </c>
      <c r="F368" s="178" t="s">
        <v>477</v>
      </c>
    </row>
    <row r="369" spans="1:6" x14ac:dyDescent="0.25">
      <c r="A369" s="178" t="s">
        <v>478</v>
      </c>
      <c r="B369" s="178" t="s">
        <v>717</v>
      </c>
      <c r="E369" s="178" t="s">
        <v>717</v>
      </c>
      <c r="F369" s="178" t="s">
        <v>478</v>
      </c>
    </row>
    <row r="370" spans="1:6" x14ac:dyDescent="0.25">
      <c r="A370" s="178" t="s">
        <v>479</v>
      </c>
      <c r="B370" s="178" t="s">
        <v>772</v>
      </c>
      <c r="E370" s="178" t="s">
        <v>772</v>
      </c>
      <c r="F370" s="178" t="s">
        <v>479</v>
      </c>
    </row>
    <row r="371" spans="1:6" x14ac:dyDescent="0.25">
      <c r="A371" s="178" t="s">
        <v>480</v>
      </c>
      <c r="B371" s="178" t="s">
        <v>828</v>
      </c>
      <c r="E371" s="178" t="s">
        <v>828</v>
      </c>
      <c r="F371" s="178" t="s">
        <v>480</v>
      </c>
    </row>
    <row r="372" spans="1:6" x14ac:dyDescent="0.25">
      <c r="A372" s="178" t="s">
        <v>481</v>
      </c>
      <c r="B372" s="178" t="s">
        <v>855</v>
      </c>
      <c r="E372" s="178" t="s">
        <v>855</v>
      </c>
      <c r="F372" s="178" t="s">
        <v>481</v>
      </c>
    </row>
    <row r="373" spans="1:6" x14ac:dyDescent="0.25">
      <c r="A373" s="178" t="s">
        <v>482</v>
      </c>
      <c r="B373" s="178" t="s">
        <v>1431</v>
      </c>
      <c r="E373" s="178" t="s">
        <v>1431</v>
      </c>
      <c r="F373" s="178" t="s">
        <v>482</v>
      </c>
    </row>
    <row r="374" spans="1:6" x14ac:dyDescent="0.25">
      <c r="A374" s="178" t="s">
        <v>483</v>
      </c>
      <c r="B374" s="178" t="s">
        <v>720</v>
      </c>
      <c r="E374" s="178" t="s">
        <v>720</v>
      </c>
      <c r="F374" s="178" t="s">
        <v>483</v>
      </c>
    </row>
    <row r="375" spans="1:6" x14ac:dyDescent="0.25">
      <c r="A375" s="178" t="s">
        <v>484</v>
      </c>
      <c r="B375" s="178" t="s">
        <v>778</v>
      </c>
      <c r="E375" s="178" t="s">
        <v>778</v>
      </c>
      <c r="F375" s="178" t="s">
        <v>484</v>
      </c>
    </row>
    <row r="376" spans="1:6" x14ac:dyDescent="0.25">
      <c r="A376" s="178" t="s">
        <v>485</v>
      </c>
      <c r="B376" s="178" t="s">
        <v>831</v>
      </c>
      <c r="E376" s="178" t="s">
        <v>831</v>
      </c>
      <c r="F376" s="178" t="s">
        <v>485</v>
      </c>
    </row>
    <row r="377" spans="1:6" x14ac:dyDescent="0.25">
      <c r="A377" s="178" t="s">
        <v>486</v>
      </c>
      <c r="B377" s="178" t="s">
        <v>1432</v>
      </c>
      <c r="E377" s="178" t="s">
        <v>1432</v>
      </c>
      <c r="F377" s="178" t="s">
        <v>486</v>
      </c>
    </row>
    <row r="378" spans="1:6" x14ac:dyDescent="0.25">
      <c r="A378" s="178" t="s">
        <v>487</v>
      </c>
      <c r="B378" s="178" t="s">
        <v>1433</v>
      </c>
      <c r="E378" s="178" t="s">
        <v>1433</v>
      </c>
      <c r="F378" s="178" t="s">
        <v>487</v>
      </c>
    </row>
    <row r="379" spans="1:6" x14ac:dyDescent="0.25">
      <c r="A379" s="178" t="s">
        <v>488</v>
      </c>
      <c r="B379" s="178" t="s">
        <v>1434</v>
      </c>
      <c r="E379" s="178" t="s">
        <v>1434</v>
      </c>
      <c r="F379" s="178" t="s">
        <v>488</v>
      </c>
    </row>
    <row r="380" spans="1:6" x14ac:dyDescent="0.25">
      <c r="A380" s="178" t="s">
        <v>489</v>
      </c>
      <c r="B380" s="178" t="s">
        <v>1435</v>
      </c>
      <c r="E380" s="178" t="s">
        <v>1435</v>
      </c>
      <c r="F380" s="178" t="s">
        <v>489</v>
      </c>
    </row>
    <row r="381" spans="1:6" x14ac:dyDescent="0.25">
      <c r="A381" s="178" t="s">
        <v>490</v>
      </c>
      <c r="B381" s="178" t="s">
        <v>1436</v>
      </c>
      <c r="E381" s="178" t="s">
        <v>1436</v>
      </c>
      <c r="F381" s="178" t="s">
        <v>490</v>
      </c>
    </row>
    <row r="382" spans="1:6" x14ac:dyDescent="0.25">
      <c r="A382" s="178" t="s">
        <v>491</v>
      </c>
      <c r="B382" s="178" t="s">
        <v>1437</v>
      </c>
      <c r="E382" s="178" t="s">
        <v>1437</v>
      </c>
      <c r="F382" s="178" t="s">
        <v>491</v>
      </c>
    </row>
    <row r="383" spans="1:6" x14ac:dyDescent="0.25">
      <c r="A383" s="178" t="s">
        <v>492</v>
      </c>
      <c r="B383" s="178" t="s">
        <v>1438</v>
      </c>
      <c r="E383" s="178" t="s">
        <v>1438</v>
      </c>
      <c r="F383" s="178" t="s">
        <v>492</v>
      </c>
    </row>
    <row r="384" spans="1:6" x14ac:dyDescent="0.25">
      <c r="A384" s="178" t="s">
        <v>493</v>
      </c>
      <c r="B384" s="178" t="s">
        <v>694</v>
      </c>
      <c r="E384" s="178" t="s">
        <v>694</v>
      </c>
      <c r="F384" s="178" t="s">
        <v>493</v>
      </c>
    </row>
    <row r="385" spans="1:6" x14ac:dyDescent="0.25">
      <c r="A385" s="178" t="s">
        <v>494</v>
      </c>
      <c r="B385" s="178" t="s">
        <v>727</v>
      </c>
      <c r="E385" s="178" t="s">
        <v>727</v>
      </c>
      <c r="F385" s="178" t="s">
        <v>494</v>
      </c>
    </row>
    <row r="386" spans="1:6" x14ac:dyDescent="0.25">
      <c r="A386" s="178" t="s">
        <v>495</v>
      </c>
      <c r="B386" s="178" t="s">
        <v>784</v>
      </c>
      <c r="E386" s="178" t="s">
        <v>784</v>
      </c>
      <c r="F386" s="178" t="s">
        <v>495</v>
      </c>
    </row>
    <row r="387" spans="1:6" x14ac:dyDescent="0.25">
      <c r="A387" s="178" t="s">
        <v>496</v>
      </c>
      <c r="B387" s="178" t="s">
        <v>838</v>
      </c>
      <c r="E387" s="178" t="s">
        <v>838</v>
      </c>
      <c r="F387" s="178" t="s">
        <v>496</v>
      </c>
    </row>
    <row r="388" spans="1:6" x14ac:dyDescent="0.25">
      <c r="A388" s="178" t="s">
        <v>497</v>
      </c>
      <c r="B388" s="178" t="s">
        <v>857</v>
      </c>
      <c r="E388" s="178" t="s">
        <v>857</v>
      </c>
      <c r="F388" s="178" t="s">
        <v>497</v>
      </c>
    </row>
    <row r="389" spans="1:6" x14ac:dyDescent="0.25">
      <c r="A389" s="178" t="s">
        <v>498</v>
      </c>
      <c r="B389" s="178" t="s">
        <v>865</v>
      </c>
      <c r="E389" s="178" t="s">
        <v>865</v>
      </c>
      <c r="F389" s="178" t="s">
        <v>498</v>
      </c>
    </row>
    <row r="390" spans="1:6" x14ac:dyDescent="0.25">
      <c r="A390" s="178" t="s">
        <v>499</v>
      </c>
      <c r="B390" s="178" t="s">
        <v>697</v>
      </c>
      <c r="E390" s="178" t="s">
        <v>697</v>
      </c>
      <c r="F390" s="178" t="s">
        <v>499</v>
      </c>
    </row>
    <row r="391" spans="1:6" x14ac:dyDescent="0.25">
      <c r="A391" s="178" t="s">
        <v>500</v>
      </c>
      <c r="B391" s="178" t="s">
        <v>732</v>
      </c>
      <c r="E391" s="178" t="s">
        <v>732</v>
      </c>
      <c r="F391" s="178" t="s">
        <v>500</v>
      </c>
    </row>
    <row r="392" spans="1:6" x14ac:dyDescent="0.25">
      <c r="A392" s="178" t="s">
        <v>501</v>
      </c>
      <c r="B392" s="178" t="s">
        <v>786</v>
      </c>
      <c r="E392" s="178" t="s">
        <v>786</v>
      </c>
      <c r="F392" s="178" t="s">
        <v>501</v>
      </c>
    </row>
    <row r="393" spans="1:6" x14ac:dyDescent="0.25">
      <c r="A393" s="178" t="s">
        <v>502</v>
      </c>
      <c r="B393" s="178" t="s">
        <v>839</v>
      </c>
      <c r="E393" s="178" t="s">
        <v>839</v>
      </c>
      <c r="F393" s="178" t="s">
        <v>502</v>
      </c>
    </row>
    <row r="394" spans="1:6" x14ac:dyDescent="0.25">
      <c r="A394" s="178" t="s">
        <v>503</v>
      </c>
      <c r="B394" s="178" t="s">
        <v>700</v>
      </c>
      <c r="E394" s="178" t="s">
        <v>700</v>
      </c>
      <c r="F394" s="178" t="s">
        <v>503</v>
      </c>
    </row>
    <row r="395" spans="1:6" x14ac:dyDescent="0.25">
      <c r="A395" s="178" t="s">
        <v>504</v>
      </c>
      <c r="B395" s="178" t="s">
        <v>737</v>
      </c>
      <c r="E395" s="178" t="s">
        <v>737</v>
      </c>
      <c r="F395" s="178" t="s">
        <v>504</v>
      </c>
    </row>
    <row r="396" spans="1:6" x14ac:dyDescent="0.25">
      <c r="A396" s="178" t="s">
        <v>505</v>
      </c>
      <c r="B396" s="178" t="s">
        <v>791</v>
      </c>
      <c r="E396" s="178" t="s">
        <v>791</v>
      </c>
      <c r="F396" s="178" t="s">
        <v>505</v>
      </c>
    </row>
    <row r="397" spans="1:6" x14ac:dyDescent="0.25">
      <c r="A397" s="178" t="s">
        <v>506</v>
      </c>
      <c r="B397" s="178" t="s">
        <v>841</v>
      </c>
      <c r="E397" s="178" t="s">
        <v>841</v>
      </c>
      <c r="F397" s="178" t="s">
        <v>506</v>
      </c>
    </row>
    <row r="398" spans="1:6" x14ac:dyDescent="0.25">
      <c r="A398" s="178" t="s">
        <v>903</v>
      </c>
      <c r="B398" s="178" t="s">
        <v>904</v>
      </c>
      <c r="E398" s="178" t="s">
        <v>904</v>
      </c>
      <c r="F398" s="178" t="s">
        <v>903</v>
      </c>
    </row>
    <row r="399" spans="1:6" x14ac:dyDescent="0.25">
      <c r="A399" s="178" t="s">
        <v>507</v>
      </c>
      <c r="B399" s="178" t="s">
        <v>666</v>
      </c>
      <c r="E399" s="178" t="s">
        <v>666</v>
      </c>
      <c r="F399" s="178" t="s">
        <v>507</v>
      </c>
    </row>
    <row r="400" spans="1:6" x14ac:dyDescent="0.25">
      <c r="A400" s="178" t="s">
        <v>508</v>
      </c>
      <c r="B400" s="178" t="s">
        <v>703</v>
      </c>
      <c r="E400" s="178" t="s">
        <v>703</v>
      </c>
      <c r="F400" s="178" t="s">
        <v>508</v>
      </c>
    </row>
    <row r="401" spans="1:6" x14ac:dyDescent="0.25">
      <c r="A401" s="178" t="s">
        <v>509</v>
      </c>
      <c r="B401" s="178" t="s">
        <v>742</v>
      </c>
      <c r="E401" s="178" t="s">
        <v>742</v>
      </c>
      <c r="F401" s="178" t="s">
        <v>509</v>
      </c>
    </row>
    <row r="402" spans="1:6" x14ac:dyDescent="0.25">
      <c r="A402" s="178" t="s">
        <v>510</v>
      </c>
      <c r="B402" s="178" t="s">
        <v>798</v>
      </c>
      <c r="E402" s="178" t="s">
        <v>798</v>
      </c>
      <c r="F402" s="178" t="s">
        <v>510</v>
      </c>
    </row>
    <row r="403" spans="1:6" x14ac:dyDescent="0.25">
      <c r="A403" s="178" t="s">
        <v>511</v>
      </c>
      <c r="B403" s="178" t="s">
        <v>844</v>
      </c>
      <c r="E403" s="178" t="s">
        <v>844</v>
      </c>
      <c r="F403" s="178" t="s">
        <v>511</v>
      </c>
    </row>
    <row r="404" spans="1:6" x14ac:dyDescent="0.25">
      <c r="A404" s="178" t="s">
        <v>512</v>
      </c>
      <c r="B404" s="178" t="s">
        <v>860</v>
      </c>
      <c r="E404" s="178" t="s">
        <v>860</v>
      </c>
      <c r="F404" s="178" t="s">
        <v>512</v>
      </c>
    </row>
    <row r="405" spans="1:6" x14ac:dyDescent="0.25">
      <c r="A405" s="178" t="s">
        <v>513</v>
      </c>
      <c r="B405" s="178" t="s">
        <v>866</v>
      </c>
      <c r="E405" s="178" t="s">
        <v>866</v>
      </c>
      <c r="F405" s="178" t="s">
        <v>513</v>
      </c>
    </row>
    <row r="406" spans="1:6" x14ac:dyDescent="0.25">
      <c r="A406" s="178" t="s">
        <v>514</v>
      </c>
      <c r="B406" s="178" t="s">
        <v>869</v>
      </c>
      <c r="E406" s="178" t="s">
        <v>869</v>
      </c>
      <c r="F406" s="178" t="s">
        <v>514</v>
      </c>
    </row>
    <row r="407" spans="1:6" x14ac:dyDescent="0.25">
      <c r="A407" s="178" t="s">
        <v>515</v>
      </c>
      <c r="B407" s="178" t="s">
        <v>871</v>
      </c>
      <c r="E407" s="178" t="s">
        <v>871</v>
      </c>
      <c r="F407" s="178" t="s">
        <v>515</v>
      </c>
    </row>
    <row r="408" spans="1:6" x14ac:dyDescent="0.25">
      <c r="A408" s="178" t="s">
        <v>873</v>
      </c>
      <c r="B408" s="178" t="s">
        <v>874</v>
      </c>
      <c r="E408" s="178" t="s">
        <v>874</v>
      </c>
      <c r="F408" s="178" t="s">
        <v>873</v>
      </c>
    </row>
    <row r="409" spans="1:6" x14ac:dyDescent="0.25">
      <c r="A409" s="178" t="s">
        <v>516</v>
      </c>
      <c r="B409" s="178" t="s">
        <v>1439</v>
      </c>
      <c r="E409" s="178" t="s">
        <v>1439</v>
      </c>
      <c r="F409" s="178" t="s">
        <v>516</v>
      </c>
    </row>
    <row r="410" spans="1:6" x14ac:dyDescent="0.25">
      <c r="A410" s="178" t="s">
        <v>517</v>
      </c>
      <c r="B410" s="178" t="s">
        <v>875</v>
      </c>
      <c r="E410" s="178" t="s">
        <v>875</v>
      </c>
      <c r="F410" s="178" t="s">
        <v>517</v>
      </c>
    </row>
    <row r="411" spans="1:6" x14ac:dyDescent="0.25">
      <c r="A411" s="178" t="s">
        <v>518</v>
      </c>
      <c r="B411" s="178" t="s">
        <v>876</v>
      </c>
      <c r="E411" s="178" t="s">
        <v>876</v>
      </c>
      <c r="F411" s="178" t="s">
        <v>518</v>
      </c>
    </row>
    <row r="412" spans="1:6" x14ac:dyDescent="0.25">
      <c r="A412" s="178" t="s">
        <v>519</v>
      </c>
      <c r="B412" s="178" t="s">
        <v>877</v>
      </c>
      <c r="E412" s="178" t="s">
        <v>877</v>
      </c>
      <c r="F412" s="178" t="s">
        <v>519</v>
      </c>
    </row>
    <row r="413" spans="1:6" x14ac:dyDescent="0.25">
      <c r="A413" s="178" t="s">
        <v>520</v>
      </c>
      <c r="B413" s="178" t="s">
        <v>878</v>
      </c>
      <c r="E413" s="178" t="s">
        <v>878</v>
      </c>
      <c r="F413" s="178" t="s">
        <v>520</v>
      </c>
    </row>
    <row r="414" spans="1:6" x14ac:dyDescent="0.25">
      <c r="A414" s="178" t="s">
        <v>521</v>
      </c>
      <c r="B414" s="178" t="s">
        <v>879</v>
      </c>
      <c r="E414" s="178" t="s">
        <v>879</v>
      </c>
      <c r="F414" s="178" t="s">
        <v>521</v>
      </c>
    </row>
    <row r="415" spans="1:6" x14ac:dyDescent="0.25">
      <c r="A415" s="178" t="s">
        <v>522</v>
      </c>
      <c r="B415" s="178" t="s">
        <v>1440</v>
      </c>
      <c r="E415" s="178" t="s">
        <v>1440</v>
      </c>
      <c r="F415" s="178" t="s">
        <v>522</v>
      </c>
    </row>
    <row r="416" spans="1:6" x14ac:dyDescent="0.25">
      <c r="A416" s="178" t="s">
        <v>523</v>
      </c>
      <c r="B416" s="178" t="s">
        <v>705</v>
      </c>
      <c r="E416" s="178" t="s">
        <v>705</v>
      </c>
      <c r="F416" s="178" t="s">
        <v>523</v>
      </c>
    </row>
    <row r="417" spans="1:6" x14ac:dyDescent="0.25">
      <c r="A417" s="178" t="s">
        <v>524</v>
      </c>
      <c r="B417" s="178" t="s">
        <v>746</v>
      </c>
      <c r="E417" s="178" t="s">
        <v>746</v>
      </c>
      <c r="F417" s="178" t="s">
        <v>524</v>
      </c>
    </row>
    <row r="418" spans="1:6" x14ac:dyDescent="0.25">
      <c r="A418" s="178" t="s">
        <v>525</v>
      </c>
      <c r="B418" s="178" t="s">
        <v>805</v>
      </c>
      <c r="E418" s="178" t="s">
        <v>805</v>
      </c>
      <c r="F418" s="178" t="s">
        <v>525</v>
      </c>
    </row>
    <row r="419" spans="1:6" x14ac:dyDescent="0.25">
      <c r="A419" s="178" t="s">
        <v>526</v>
      </c>
      <c r="B419" s="178" t="s">
        <v>1441</v>
      </c>
      <c r="E419" s="178" t="s">
        <v>1441</v>
      </c>
      <c r="F419" s="178" t="s">
        <v>526</v>
      </c>
    </row>
    <row r="420" spans="1:6" x14ac:dyDescent="0.25">
      <c r="A420" s="178" t="s">
        <v>612</v>
      </c>
      <c r="B420" s="178" t="s">
        <v>862</v>
      </c>
      <c r="E420" s="178" t="s">
        <v>862</v>
      </c>
      <c r="F420" s="178" t="s">
        <v>612</v>
      </c>
    </row>
    <row r="421" spans="1:6" x14ac:dyDescent="0.25">
      <c r="A421" s="178" t="s">
        <v>527</v>
      </c>
      <c r="B421" s="178" t="s">
        <v>672</v>
      </c>
      <c r="E421" s="178" t="s">
        <v>672</v>
      </c>
      <c r="F421" s="178" t="s">
        <v>527</v>
      </c>
    </row>
    <row r="422" spans="1:6" x14ac:dyDescent="0.25">
      <c r="A422" s="178" t="s">
        <v>528</v>
      </c>
      <c r="B422" s="178" t="s">
        <v>1442</v>
      </c>
      <c r="E422" s="178" t="s">
        <v>1442</v>
      </c>
      <c r="F422" s="178" t="s">
        <v>528</v>
      </c>
    </row>
    <row r="423" spans="1:6" x14ac:dyDescent="0.25">
      <c r="A423" s="178" t="s">
        <v>529</v>
      </c>
      <c r="B423" s="178" t="s">
        <v>753</v>
      </c>
      <c r="E423" s="178" t="s">
        <v>753</v>
      </c>
      <c r="F423" s="178" t="s">
        <v>529</v>
      </c>
    </row>
    <row r="424" spans="1:6" x14ac:dyDescent="0.25">
      <c r="A424" s="178" t="s">
        <v>530</v>
      </c>
      <c r="B424" s="178" t="s">
        <v>811</v>
      </c>
      <c r="E424" s="178" t="s">
        <v>811</v>
      </c>
      <c r="F424" s="178" t="s">
        <v>530</v>
      </c>
    </row>
    <row r="425" spans="1:6" x14ac:dyDescent="0.25">
      <c r="A425" s="178" t="s">
        <v>531</v>
      </c>
      <c r="B425" s="178" t="s">
        <v>852</v>
      </c>
      <c r="E425" s="178" t="s">
        <v>852</v>
      </c>
      <c r="F425" s="178" t="s">
        <v>531</v>
      </c>
    </row>
    <row r="426" spans="1:6" x14ac:dyDescent="0.25">
      <c r="A426" s="178" t="s">
        <v>532</v>
      </c>
      <c r="B426" s="178" t="s">
        <v>864</v>
      </c>
      <c r="E426" s="178" t="s">
        <v>864</v>
      </c>
      <c r="F426" s="178" t="s">
        <v>532</v>
      </c>
    </row>
    <row r="427" spans="1:6" x14ac:dyDescent="0.25">
      <c r="A427" s="178" t="s">
        <v>533</v>
      </c>
      <c r="B427" s="178" t="s">
        <v>1443</v>
      </c>
      <c r="E427" s="178" t="s">
        <v>1443</v>
      </c>
      <c r="F427" s="178" t="s">
        <v>533</v>
      </c>
    </row>
    <row r="428" spans="1:6" x14ac:dyDescent="0.25">
      <c r="A428" s="178" t="s">
        <v>534</v>
      </c>
      <c r="B428" s="178" t="s">
        <v>870</v>
      </c>
      <c r="E428" s="178" t="s">
        <v>870</v>
      </c>
      <c r="F428" s="178" t="s">
        <v>534</v>
      </c>
    </row>
    <row r="429" spans="1:6" x14ac:dyDescent="0.25">
      <c r="A429" s="178" t="s">
        <v>535</v>
      </c>
      <c r="B429" s="178" t="s">
        <v>872</v>
      </c>
      <c r="E429" s="178" t="s">
        <v>872</v>
      </c>
      <c r="F429" s="178" t="s">
        <v>535</v>
      </c>
    </row>
    <row r="430" spans="1:6" x14ac:dyDescent="0.25">
      <c r="A430" s="178" t="s">
        <v>536</v>
      </c>
      <c r="B430" s="178" t="s">
        <v>676</v>
      </c>
      <c r="E430" s="178" t="s">
        <v>676</v>
      </c>
      <c r="F430" s="178" t="s">
        <v>536</v>
      </c>
    </row>
    <row r="431" spans="1:6" x14ac:dyDescent="0.25">
      <c r="A431" s="178" t="s">
        <v>537</v>
      </c>
      <c r="B431" s="178" t="s">
        <v>1444</v>
      </c>
      <c r="E431" s="178" t="s">
        <v>1444</v>
      </c>
      <c r="F431" s="178" t="s">
        <v>537</v>
      </c>
    </row>
    <row r="432" spans="1:6" x14ac:dyDescent="0.25">
      <c r="A432" s="178" t="s">
        <v>538</v>
      </c>
      <c r="B432" s="178" t="s">
        <v>758</v>
      </c>
      <c r="E432" s="178" t="s">
        <v>758</v>
      </c>
      <c r="F432" s="178" t="s">
        <v>538</v>
      </c>
    </row>
    <row r="433" spans="1:6" x14ac:dyDescent="0.25">
      <c r="A433" s="178" t="s">
        <v>539</v>
      </c>
      <c r="B433" s="178" t="s">
        <v>1445</v>
      </c>
      <c r="E433" s="178" t="s">
        <v>1445</v>
      </c>
      <c r="F433" s="178" t="s">
        <v>539</v>
      </c>
    </row>
    <row r="434" spans="1:6" x14ac:dyDescent="0.25">
      <c r="A434" s="178" t="s">
        <v>540</v>
      </c>
      <c r="B434" s="178" t="s">
        <v>714</v>
      </c>
      <c r="E434" s="178" t="s">
        <v>714</v>
      </c>
      <c r="F434" s="178" t="s">
        <v>540</v>
      </c>
    </row>
    <row r="435" spans="1:6" x14ac:dyDescent="0.25">
      <c r="A435" s="178" t="s">
        <v>541</v>
      </c>
      <c r="B435" s="178" t="s">
        <v>766</v>
      </c>
      <c r="E435" s="178" t="s">
        <v>766</v>
      </c>
      <c r="F435" s="178" t="s">
        <v>541</v>
      </c>
    </row>
    <row r="436" spans="1:6" x14ac:dyDescent="0.25">
      <c r="A436" s="178" t="s">
        <v>542</v>
      </c>
      <c r="B436" s="178" t="s">
        <v>1446</v>
      </c>
      <c r="E436" s="178" t="s">
        <v>1446</v>
      </c>
      <c r="F436" s="178" t="s">
        <v>542</v>
      </c>
    </row>
    <row r="437" spans="1:6" x14ac:dyDescent="0.25">
      <c r="A437" s="178" t="s">
        <v>543</v>
      </c>
      <c r="B437" s="178" t="s">
        <v>854</v>
      </c>
      <c r="E437" s="178" t="s">
        <v>854</v>
      </c>
      <c r="F437" s="178" t="s">
        <v>543</v>
      </c>
    </row>
    <row r="438" spans="1:6" x14ac:dyDescent="0.25">
      <c r="A438" s="178" t="s">
        <v>544</v>
      </c>
      <c r="B438" s="178" t="s">
        <v>1447</v>
      </c>
      <c r="E438" s="178" t="s">
        <v>1447</v>
      </c>
      <c r="F438" s="178" t="s">
        <v>544</v>
      </c>
    </row>
    <row r="439" spans="1:6" x14ac:dyDescent="0.25">
      <c r="A439" s="178" t="s">
        <v>545</v>
      </c>
      <c r="B439" s="178" t="s">
        <v>1448</v>
      </c>
      <c r="E439" s="178" t="s">
        <v>1448</v>
      </c>
      <c r="F439" s="178" t="s">
        <v>545</v>
      </c>
    </row>
    <row r="440" spans="1:6" x14ac:dyDescent="0.25">
      <c r="A440" s="178" t="s">
        <v>546</v>
      </c>
      <c r="B440" s="178" t="s">
        <v>1449</v>
      </c>
      <c r="E440" s="178" t="s">
        <v>1449</v>
      </c>
      <c r="F440" s="178" t="s">
        <v>546</v>
      </c>
    </row>
    <row r="441" spans="1:6" x14ac:dyDescent="0.25">
      <c r="A441" s="178" t="s">
        <v>547</v>
      </c>
      <c r="B441" s="178" t="s">
        <v>1450</v>
      </c>
      <c r="E441" s="178" t="s">
        <v>1450</v>
      </c>
      <c r="F441" s="178" t="s">
        <v>547</v>
      </c>
    </row>
    <row r="442" spans="1:6" x14ac:dyDescent="0.25">
      <c r="A442" s="178" t="s">
        <v>548</v>
      </c>
      <c r="B442" s="178" t="s">
        <v>689</v>
      </c>
      <c r="E442" s="178" t="s">
        <v>689</v>
      </c>
      <c r="F442" s="178" t="s">
        <v>548</v>
      </c>
    </row>
    <row r="443" spans="1:6" x14ac:dyDescent="0.25">
      <c r="A443" s="178" t="s">
        <v>549</v>
      </c>
      <c r="B443" s="178" t="s">
        <v>1451</v>
      </c>
      <c r="E443" s="178" t="s">
        <v>1451</v>
      </c>
      <c r="F443" s="178" t="s">
        <v>549</v>
      </c>
    </row>
    <row r="444" spans="1:6" x14ac:dyDescent="0.25">
      <c r="A444" s="178" t="s">
        <v>550</v>
      </c>
      <c r="B444" s="178" t="s">
        <v>1452</v>
      </c>
      <c r="E444" s="178" t="s">
        <v>1452</v>
      </c>
      <c r="F444" s="178" t="s">
        <v>550</v>
      </c>
    </row>
    <row r="445" spans="1:6" x14ac:dyDescent="0.25">
      <c r="A445" s="178" t="s">
        <v>551</v>
      </c>
      <c r="B445" s="178" t="s">
        <v>1453</v>
      </c>
      <c r="E445" s="178" t="s">
        <v>1453</v>
      </c>
      <c r="F445" s="178" t="s">
        <v>551</v>
      </c>
    </row>
    <row r="446" spans="1:6" x14ac:dyDescent="0.25">
      <c r="A446" s="178" t="s">
        <v>552</v>
      </c>
      <c r="B446" s="178" t="s">
        <v>691</v>
      </c>
      <c r="E446" s="178" t="s">
        <v>691</v>
      </c>
      <c r="F446" s="178" t="s">
        <v>552</v>
      </c>
    </row>
    <row r="447" spans="1:6" x14ac:dyDescent="0.25">
      <c r="A447" s="178" t="s">
        <v>553</v>
      </c>
      <c r="B447" s="178" t="s">
        <v>724</v>
      </c>
      <c r="E447" s="178" t="s">
        <v>724</v>
      </c>
      <c r="F447" s="178" t="s">
        <v>553</v>
      </c>
    </row>
    <row r="448" spans="1:6" x14ac:dyDescent="0.25">
      <c r="A448" s="178" t="s">
        <v>554</v>
      </c>
      <c r="B448" s="178" t="s">
        <v>781</v>
      </c>
      <c r="E448" s="178" t="s">
        <v>781</v>
      </c>
      <c r="F448" s="178" t="s">
        <v>554</v>
      </c>
    </row>
    <row r="449" spans="1:6" x14ac:dyDescent="0.25">
      <c r="A449" s="178" t="s">
        <v>555</v>
      </c>
      <c r="B449" s="178" t="s">
        <v>837</v>
      </c>
      <c r="E449" s="178" t="s">
        <v>837</v>
      </c>
      <c r="F449" s="178" t="s">
        <v>555</v>
      </c>
    </row>
    <row r="450" spans="1:6" x14ac:dyDescent="0.25">
      <c r="A450" s="178" t="s">
        <v>556</v>
      </c>
      <c r="B450" s="178" t="s">
        <v>856</v>
      </c>
      <c r="E450" s="178" t="s">
        <v>856</v>
      </c>
      <c r="F450" s="178" t="s">
        <v>556</v>
      </c>
    </row>
    <row r="451" spans="1:6" x14ac:dyDescent="0.25">
      <c r="A451" s="178" t="s">
        <v>613</v>
      </c>
      <c r="B451" s="178" t="s">
        <v>1454</v>
      </c>
      <c r="E451" s="178" t="s">
        <v>1454</v>
      </c>
      <c r="F451" s="178" t="s">
        <v>613</v>
      </c>
    </row>
    <row r="452" spans="1:6" x14ac:dyDescent="0.25">
      <c r="A452" s="178" t="s">
        <v>557</v>
      </c>
      <c r="B452" s="178" t="s">
        <v>695</v>
      </c>
      <c r="E452" s="178" t="s">
        <v>695</v>
      </c>
      <c r="F452" s="178" t="s">
        <v>557</v>
      </c>
    </row>
    <row r="453" spans="1:6" x14ac:dyDescent="0.25">
      <c r="A453" s="178" t="s">
        <v>558</v>
      </c>
      <c r="B453" s="178" t="s">
        <v>698</v>
      </c>
      <c r="E453" s="178" t="s">
        <v>698</v>
      </c>
      <c r="F453" s="178" t="s">
        <v>558</v>
      </c>
    </row>
    <row r="454" spans="1:6" x14ac:dyDescent="0.25">
      <c r="A454" s="178" t="s">
        <v>559</v>
      </c>
      <c r="B454" s="178" t="s">
        <v>733</v>
      </c>
      <c r="E454" s="178" t="s">
        <v>733</v>
      </c>
      <c r="F454" s="178" t="s">
        <v>559</v>
      </c>
    </row>
    <row r="455" spans="1:6" x14ac:dyDescent="0.25">
      <c r="A455" s="178" t="s">
        <v>560</v>
      </c>
      <c r="B455" s="178" t="s">
        <v>788</v>
      </c>
      <c r="E455" s="178" t="s">
        <v>788</v>
      </c>
      <c r="F455" s="178" t="s">
        <v>560</v>
      </c>
    </row>
    <row r="456" spans="1:6" x14ac:dyDescent="0.25">
      <c r="A456" s="178" t="s">
        <v>561</v>
      </c>
      <c r="B456" s="178" t="s">
        <v>840</v>
      </c>
      <c r="E456" s="178" t="s">
        <v>840</v>
      </c>
      <c r="F456" s="178" t="s">
        <v>561</v>
      </c>
    </row>
    <row r="457" spans="1:6" x14ac:dyDescent="0.25">
      <c r="A457" s="178" t="s">
        <v>562</v>
      </c>
      <c r="B457" s="178" t="s">
        <v>1455</v>
      </c>
      <c r="E457" s="178" t="s">
        <v>1455</v>
      </c>
      <c r="F457" s="178" t="s">
        <v>562</v>
      </c>
    </row>
    <row r="458" spans="1:6" x14ac:dyDescent="0.25">
      <c r="A458" s="178" t="s">
        <v>563</v>
      </c>
      <c r="B458" s="178" t="s">
        <v>1456</v>
      </c>
      <c r="E458" s="178" t="s">
        <v>1456</v>
      </c>
      <c r="F458" s="178" t="s">
        <v>563</v>
      </c>
    </row>
    <row r="459" spans="1:6" x14ac:dyDescent="0.25">
      <c r="A459" s="178" t="s">
        <v>564</v>
      </c>
      <c r="B459" s="178" t="s">
        <v>1457</v>
      </c>
      <c r="E459" s="178" t="s">
        <v>1457</v>
      </c>
      <c r="F459" s="178" t="s">
        <v>564</v>
      </c>
    </row>
    <row r="460" spans="1:6" x14ac:dyDescent="0.25">
      <c r="A460" s="178" t="s">
        <v>565</v>
      </c>
      <c r="B460" s="178" t="s">
        <v>1458</v>
      </c>
      <c r="E460" s="178" t="s">
        <v>1458</v>
      </c>
      <c r="F460" s="178" t="s">
        <v>565</v>
      </c>
    </row>
    <row r="461" spans="1:6" x14ac:dyDescent="0.25">
      <c r="A461" s="178" t="s">
        <v>566</v>
      </c>
      <c r="B461" s="178" t="s">
        <v>1459</v>
      </c>
      <c r="E461" s="178" t="s">
        <v>1459</v>
      </c>
      <c r="F461" s="178" t="s">
        <v>566</v>
      </c>
    </row>
    <row r="462" spans="1:6" x14ac:dyDescent="0.25">
      <c r="A462" s="178" t="s">
        <v>567</v>
      </c>
      <c r="B462" s="178" t="s">
        <v>1460</v>
      </c>
      <c r="E462" s="178" t="s">
        <v>1460</v>
      </c>
      <c r="F462" s="178" t="s">
        <v>567</v>
      </c>
    </row>
    <row r="463" spans="1:6" x14ac:dyDescent="0.25">
      <c r="A463" s="178" t="s">
        <v>568</v>
      </c>
      <c r="B463" s="178" t="s">
        <v>1461</v>
      </c>
      <c r="E463" s="178" t="s">
        <v>1461</v>
      </c>
      <c r="F463" s="178" t="s">
        <v>568</v>
      </c>
    </row>
    <row r="464" spans="1:6" x14ac:dyDescent="0.25">
      <c r="A464" s="178" t="s">
        <v>569</v>
      </c>
      <c r="B464" s="178" t="s">
        <v>1462</v>
      </c>
      <c r="E464" s="178" t="s">
        <v>1462</v>
      </c>
      <c r="F464" s="178" t="s">
        <v>569</v>
      </c>
    </row>
    <row r="465" spans="1:6" x14ac:dyDescent="0.25">
      <c r="A465" s="178" t="s">
        <v>570</v>
      </c>
      <c r="B465" s="178" t="s">
        <v>1463</v>
      </c>
      <c r="E465" s="178" t="s">
        <v>1463</v>
      </c>
      <c r="F465" s="178" t="s">
        <v>570</v>
      </c>
    </row>
    <row r="466" spans="1:6" x14ac:dyDescent="0.25">
      <c r="A466" s="178" t="s">
        <v>571</v>
      </c>
      <c r="B466" s="178" t="s">
        <v>1464</v>
      </c>
      <c r="E466" s="178" t="s">
        <v>1464</v>
      </c>
      <c r="F466" s="178" t="s">
        <v>571</v>
      </c>
    </row>
    <row r="467" spans="1:6" x14ac:dyDescent="0.25">
      <c r="A467" s="178" t="s">
        <v>572</v>
      </c>
      <c r="B467" s="178" t="s">
        <v>1465</v>
      </c>
      <c r="E467" s="178" t="s">
        <v>1465</v>
      </c>
      <c r="F467" s="178" t="s">
        <v>572</v>
      </c>
    </row>
    <row r="468" spans="1:6" x14ac:dyDescent="0.25">
      <c r="A468" s="178" t="s">
        <v>573</v>
      </c>
      <c r="B468" s="178" t="s">
        <v>1466</v>
      </c>
      <c r="E468" s="178" t="s">
        <v>1466</v>
      </c>
      <c r="F468" s="178" t="s">
        <v>573</v>
      </c>
    </row>
    <row r="469" spans="1:6" x14ac:dyDescent="0.25">
      <c r="A469" s="178" t="s">
        <v>574</v>
      </c>
      <c r="B469" s="178" t="s">
        <v>1467</v>
      </c>
      <c r="E469" s="178" t="s">
        <v>1467</v>
      </c>
      <c r="F469" s="178" t="s">
        <v>574</v>
      </c>
    </row>
    <row r="470" spans="1:6" x14ac:dyDescent="0.25">
      <c r="A470" s="178" t="s">
        <v>575</v>
      </c>
      <c r="B470" s="178" t="s">
        <v>673</v>
      </c>
      <c r="E470" s="178" t="s">
        <v>673</v>
      </c>
      <c r="F470" s="178" t="s">
        <v>575</v>
      </c>
    </row>
    <row r="471" spans="1:6" x14ac:dyDescent="0.25">
      <c r="A471" s="178" t="s">
        <v>576</v>
      </c>
      <c r="B471" s="178" t="s">
        <v>708</v>
      </c>
      <c r="E471" s="178" t="s">
        <v>708</v>
      </c>
      <c r="F471" s="178" t="s">
        <v>576</v>
      </c>
    </row>
    <row r="472" spans="1:6" x14ac:dyDescent="0.25">
      <c r="A472" s="178" t="s">
        <v>577</v>
      </c>
      <c r="B472" s="178" t="s">
        <v>754</v>
      </c>
      <c r="E472" s="178" t="s">
        <v>754</v>
      </c>
      <c r="F472" s="178" t="s">
        <v>577</v>
      </c>
    </row>
    <row r="473" spans="1:6" x14ac:dyDescent="0.25">
      <c r="A473" s="178" t="s">
        <v>578</v>
      </c>
      <c r="B473" s="178" t="s">
        <v>813</v>
      </c>
      <c r="E473" s="178" t="s">
        <v>813</v>
      </c>
      <c r="F473" s="178" t="s">
        <v>578</v>
      </c>
    </row>
    <row r="474" spans="1:6" x14ac:dyDescent="0.25">
      <c r="A474" s="178" t="s">
        <v>579</v>
      </c>
      <c r="B474" s="178" t="s">
        <v>1468</v>
      </c>
      <c r="E474" s="178" t="s">
        <v>1468</v>
      </c>
      <c r="F474" s="178" t="s">
        <v>579</v>
      </c>
    </row>
    <row r="475" spans="1:6" x14ac:dyDescent="0.25">
      <c r="A475" s="178" t="s">
        <v>580</v>
      </c>
      <c r="B475" s="178" t="s">
        <v>1469</v>
      </c>
      <c r="E475" s="178" t="s">
        <v>1469</v>
      </c>
      <c r="F475" s="178" t="s">
        <v>580</v>
      </c>
    </row>
    <row r="476" spans="1:6" x14ac:dyDescent="0.25">
      <c r="A476" s="178" t="s">
        <v>1470</v>
      </c>
      <c r="B476" s="178" t="s">
        <v>1471</v>
      </c>
      <c r="E476" s="178" t="s">
        <v>1471</v>
      </c>
      <c r="F476" s="178" t="s">
        <v>1470</v>
      </c>
    </row>
    <row r="477" spans="1:6" x14ac:dyDescent="0.25">
      <c r="A477" s="178" t="s">
        <v>581</v>
      </c>
      <c r="B477" s="178" t="s">
        <v>677</v>
      </c>
      <c r="E477" s="178" t="s">
        <v>677</v>
      </c>
      <c r="F477" s="178" t="s">
        <v>581</v>
      </c>
    </row>
    <row r="478" spans="1:6" x14ac:dyDescent="0.25">
      <c r="A478" s="178" t="s">
        <v>582</v>
      </c>
      <c r="B478" s="178" t="s">
        <v>710</v>
      </c>
      <c r="E478" s="178" t="s">
        <v>710</v>
      </c>
      <c r="F478" s="178" t="s">
        <v>582</v>
      </c>
    </row>
    <row r="479" spans="1:6" x14ac:dyDescent="0.25">
      <c r="A479" s="178" t="s">
        <v>583</v>
      </c>
      <c r="B479" s="178" t="s">
        <v>760</v>
      </c>
      <c r="E479" s="178" t="s">
        <v>760</v>
      </c>
      <c r="F479" s="178" t="s">
        <v>583</v>
      </c>
    </row>
    <row r="480" spans="1:6" x14ac:dyDescent="0.25">
      <c r="A480" s="178" t="s">
        <v>584</v>
      </c>
      <c r="B480" s="178" t="s">
        <v>818</v>
      </c>
      <c r="E480" s="178" t="s">
        <v>818</v>
      </c>
      <c r="F480" s="178" t="s">
        <v>584</v>
      </c>
    </row>
    <row r="481" spans="1:6" x14ac:dyDescent="0.25">
      <c r="A481" s="178" t="s">
        <v>585</v>
      </c>
      <c r="B481" s="178" t="s">
        <v>682</v>
      </c>
      <c r="E481" s="178" t="s">
        <v>682</v>
      </c>
      <c r="F481" s="178" t="s">
        <v>585</v>
      </c>
    </row>
    <row r="482" spans="1:6" x14ac:dyDescent="0.25">
      <c r="A482" s="178" t="s">
        <v>586</v>
      </c>
      <c r="B482" s="178" t="s">
        <v>1472</v>
      </c>
      <c r="E482" s="178" t="s">
        <v>1472</v>
      </c>
      <c r="F482" s="178" t="s">
        <v>586</v>
      </c>
    </row>
    <row r="483" spans="1:6" x14ac:dyDescent="0.25">
      <c r="A483" s="178" t="s">
        <v>587</v>
      </c>
      <c r="B483" s="178" t="s">
        <v>767</v>
      </c>
      <c r="E483" s="178" t="s">
        <v>767</v>
      </c>
      <c r="F483" s="178" t="s">
        <v>587</v>
      </c>
    </row>
    <row r="484" spans="1:6" x14ac:dyDescent="0.25">
      <c r="A484" s="178" t="s">
        <v>588</v>
      </c>
      <c r="B484" s="178" t="s">
        <v>1473</v>
      </c>
      <c r="E484" s="178" t="s">
        <v>1473</v>
      </c>
      <c r="F484" s="178" t="s">
        <v>588</v>
      </c>
    </row>
    <row r="485" spans="1:6" x14ac:dyDescent="0.25">
      <c r="A485" s="178" t="s">
        <v>589</v>
      </c>
      <c r="B485" s="178" t="s">
        <v>1474</v>
      </c>
      <c r="E485" s="178" t="s">
        <v>1474</v>
      </c>
      <c r="F485" s="178" t="s">
        <v>589</v>
      </c>
    </row>
    <row r="486" spans="1:6" x14ac:dyDescent="0.25">
      <c r="A486" s="178" t="s">
        <v>590</v>
      </c>
      <c r="B486" s="178" t="s">
        <v>1475</v>
      </c>
      <c r="E486" s="178" t="s">
        <v>1475</v>
      </c>
      <c r="F486" s="178" t="s">
        <v>590</v>
      </c>
    </row>
    <row r="487" spans="1:6" x14ac:dyDescent="0.25">
      <c r="A487" s="178" t="s">
        <v>591</v>
      </c>
      <c r="B487" s="178" t="s">
        <v>1476</v>
      </c>
      <c r="E487" s="178" t="s">
        <v>1476</v>
      </c>
      <c r="F487" s="178" t="s">
        <v>591</v>
      </c>
    </row>
    <row r="488" spans="1:6" x14ac:dyDescent="0.25">
      <c r="A488" s="178" t="s">
        <v>592</v>
      </c>
      <c r="B488" s="178" t="s">
        <v>1477</v>
      </c>
      <c r="E488" s="178" t="s">
        <v>1477</v>
      </c>
      <c r="F488" s="178" t="s">
        <v>592</v>
      </c>
    </row>
  </sheetData>
  <sheetProtection algorithmName="SHA-512" hashValue="U5iZ2vK+wbSiVYhoDeQIJRjmhVKgYv7rPhRHDzsFQSo5e6XqUNhWDVD+f+WjYCHdBb1DaMXQ0fJC9Ar47VUEKA==" saltValue="nomxExfP+ZhLABw6hBxuwA==" spinCount="100000" sheet="1" objects="1" scenarios="1"/>
  <autoFilter ref="A1:F1"/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B1:U38"/>
  <sheetViews>
    <sheetView showGridLines="0" zoomScaleNormal="100" workbookViewId="0"/>
  </sheetViews>
  <sheetFormatPr baseColWidth="10" defaultRowHeight="14.25" x14ac:dyDescent="0.2"/>
  <cols>
    <col min="1" max="1" width="3" style="330" customWidth="1"/>
    <col min="2" max="2" width="11.140625" style="330" customWidth="1"/>
    <col min="3" max="16" width="7.140625" style="330" customWidth="1"/>
    <col min="17" max="17" width="6.7109375" style="330" customWidth="1"/>
    <col min="18" max="18" width="15" style="330" customWidth="1"/>
    <col min="19" max="19" width="15" style="54" customWidth="1"/>
    <col min="20" max="20" width="5.7109375" style="54" customWidth="1"/>
    <col min="21" max="16384" width="11.42578125" style="330"/>
  </cols>
  <sheetData>
    <row r="1" spans="2:21" ht="21" customHeight="1" x14ac:dyDescent="0.25">
      <c r="B1" s="371" t="s">
        <v>887</v>
      </c>
      <c r="C1" s="372"/>
      <c r="D1" s="372"/>
      <c r="O1" s="573" t="s">
        <v>907</v>
      </c>
      <c r="P1" s="574"/>
      <c r="Q1" s="574"/>
      <c r="R1" s="574"/>
      <c r="S1" s="575"/>
    </row>
    <row r="2" spans="2:21" ht="18" x14ac:dyDescent="0.25">
      <c r="B2" s="371" t="s">
        <v>1506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2:21" ht="18.75" thickBot="1" x14ac:dyDescent="0.3">
      <c r="B3" s="374" t="s">
        <v>605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2:21" s="377" customFormat="1" ht="18.75" thickTop="1" x14ac:dyDescent="0.2">
      <c r="B4" s="576" t="s">
        <v>98</v>
      </c>
      <c r="C4" s="578" t="s">
        <v>99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376"/>
    </row>
    <row r="5" spans="2:21" ht="21" customHeight="1" thickBot="1" x14ac:dyDescent="0.25">
      <c r="B5" s="577"/>
      <c r="C5" s="580" t="s">
        <v>0</v>
      </c>
      <c r="D5" s="581"/>
      <c r="E5" s="582" t="s">
        <v>638</v>
      </c>
      <c r="F5" s="582"/>
      <c r="G5" s="583" t="s">
        <v>639</v>
      </c>
      <c r="H5" s="584"/>
      <c r="I5" s="583" t="s">
        <v>640</v>
      </c>
      <c r="J5" s="584"/>
      <c r="K5" s="583" t="s">
        <v>641</v>
      </c>
      <c r="L5" s="584"/>
      <c r="M5" s="583" t="s">
        <v>642</v>
      </c>
      <c r="N5" s="582"/>
      <c r="P5" s="418"/>
      <c r="Q5" s="418"/>
      <c r="R5" s="418"/>
      <c r="S5" s="418"/>
      <c r="T5" s="418"/>
      <c r="U5" s="418"/>
    </row>
    <row r="6" spans="2:21" ht="21" customHeight="1" thickTop="1" thickBot="1" x14ac:dyDescent="0.25">
      <c r="B6" s="378" t="s">
        <v>0</v>
      </c>
      <c r="C6" s="589">
        <f t="shared" ref="C6:C14" si="0">SUM(E6:N6)</f>
        <v>0</v>
      </c>
      <c r="D6" s="590"/>
      <c r="E6" s="591">
        <f>SUM(E7:F14)</f>
        <v>0</v>
      </c>
      <c r="F6" s="585"/>
      <c r="G6" s="568">
        <f>SUM(G7:H14)</f>
        <v>0</v>
      </c>
      <c r="H6" s="569"/>
      <c r="I6" s="568">
        <f>SUM(I7:J14)</f>
        <v>0</v>
      </c>
      <c r="J6" s="569"/>
      <c r="K6" s="568">
        <f>SUM(K7:L14)</f>
        <v>0</v>
      </c>
      <c r="L6" s="569"/>
      <c r="M6" s="568">
        <f>SUM(M7:N14)</f>
        <v>0</v>
      </c>
      <c r="N6" s="585"/>
      <c r="P6" s="418"/>
      <c r="Q6" s="418"/>
      <c r="R6" s="418"/>
      <c r="S6" s="418"/>
      <c r="T6" s="418"/>
      <c r="U6" s="418"/>
    </row>
    <row r="7" spans="2:21" ht="21" customHeight="1" x14ac:dyDescent="0.2">
      <c r="B7" s="86">
        <v>12</v>
      </c>
      <c r="C7" s="586">
        <f t="shared" si="0"/>
        <v>0</v>
      </c>
      <c r="D7" s="587"/>
      <c r="E7" s="588"/>
      <c r="F7" s="567"/>
      <c r="G7" s="566"/>
      <c r="H7" s="570"/>
      <c r="I7" s="566"/>
      <c r="J7" s="570"/>
      <c r="K7" s="566"/>
      <c r="L7" s="570"/>
      <c r="M7" s="566"/>
      <c r="N7" s="567"/>
      <c r="P7" s="418"/>
      <c r="Q7" s="418"/>
      <c r="R7" s="418"/>
      <c r="S7" s="418"/>
      <c r="T7" s="418"/>
      <c r="U7" s="418"/>
    </row>
    <row r="8" spans="2:21" ht="21" customHeight="1" x14ac:dyDescent="0.2">
      <c r="B8" s="86">
        <v>13</v>
      </c>
      <c r="C8" s="593">
        <f t="shared" si="0"/>
        <v>0</v>
      </c>
      <c r="D8" s="594"/>
      <c r="E8" s="595"/>
      <c r="F8" s="592"/>
      <c r="G8" s="571"/>
      <c r="H8" s="572"/>
      <c r="I8" s="571"/>
      <c r="J8" s="572"/>
      <c r="K8" s="571"/>
      <c r="L8" s="572"/>
      <c r="M8" s="571"/>
      <c r="N8" s="592"/>
      <c r="P8" s="418"/>
      <c r="Q8" s="599" t="s">
        <v>1513</v>
      </c>
      <c r="R8" s="600"/>
      <c r="S8" s="600"/>
      <c r="T8" s="601"/>
      <c r="U8" s="418"/>
    </row>
    <row r="9" spans="2:21" ht="21" customHeight="1" x14ac:dyDescent="0.2">
      <c r="B9" s="86">
        <v>14</v>
      </c>
      <c r="C9" s="593">
        <f t="shared" si="0"/>
        <v>0</v>
      </c>
      <c r="D9" s="594"/>
      <c r="E9" s="595"/>
      <c r="F9" s="592"/>
      <c r="G9" s="571"/>
      <c r="H9" s="572"/>
      <c r="I9" s="571"/>
      <c r="J9" s="572"/>
      <c r="K9" s="571"/>
      <c r="L9" s="572"/>
      <c r="M9" s="571"/>
      <c r="N9" s="592"/>
      <c r="P9" s="418"/>
      <c r="Q9" s="602"/>
      <c r="R9" s="603"/>
      <c r="S9" s="603"/>
      <c r="T9" s="604"/>
      <c r="U9" s="418"/>
    </row>
    <row r="10" spans="2:21" ht="21" customHeight="1" x14ac:dyDescent="0.2">
      <c r="B10" s="86">
        <v>15</v>
      </c>
      <c r="C10" s="593">
        <f t="shared" si="0"/>
        <v>0</v>
      </c>
      <c r="D10" s="594"/>
      <c r="E10" s="595"/>
      <c r="F10" s="592"/>
      <c r="G10" s="571"/>
      <c r="H10" s="572"/>
      <c r="I10" s="571"/>
      <c r="J10" s="572"/>
      <c r="K10" s="571"/>
      <c r="L10" s="572"/>
      <c r="M10" s="571"/>
      <c r="N10" s="592"/>
      <c r="P10" s="418"/>
      <c r="Q10" s="379" t="s">
        <v>101</v>
      </c>
      <c r="R10" s="333" t="s">
        <v>1514</v>
      </c>
      <c r="S10" s="232"/>
      <c r="T10" s="233"/>
      <c r="U10" s="418"/>
    </row>
    <row r="11" spans="2:21" ht="21" customHeight="1" x14ac:dyDescent="0.2">
      <c r="B11" s="86">
        <v>16</v>
      </c>
      <c r="C11" s="593">
        <f t="shared" si="0"/>
        <v>0</v>
      </c>
      <c r="D11" s="594"/>
      <c r="E11" s="595"/>
      <c r="F11" s="592"/>
      <c r="G11" s="571"/>
      <c r="H11" s="572"/>
      <c r="I11" s="571"/>
      <c r="J11" s="572"/>
      <c r="K11" s="571"/>
      <c r="L11" s="572"/>
      <c r="M11" s="571"/>
      <c r="N11" s="592"/>
      <c r="P11" s="418"/>
      <c r="Q11" s="379" t="s">
        <v>102</v>
      </c>
      <c r="R11" s="333" t="s">
        <v>1515</v>
      </c>
      <c r="S11" s="232"/>
      <c r="T11" s="233"/>
      <c r="U11" s="418"/>
    </row>
    <row r="12" spans="2:21" ht="21" customHeight="1" x14ac:dyDescent="0.2">
      <c r="B12" s="86">
        <v>17</v>
      </c>
      <c r="C12" s="593">
        <f t="shared" si="0"/>
        <v>0</v>
      </c>
      <c r="D12" s="594"/>
      <c r="E12" s="595"/>
      <c r="F12" s="592"/>
      <c r="G12" s="571"/>
      <c r="H12" s="572"/>
      <c r="I12" s="571"/>
      <c r="J12" s="572"/>
      <c r="K12" s="571"/>
      <c r="L12" s="572"/>
      <c r="M12" s="571"/>
      <c r="N12" s="592"/>
      <c r="Q12" s="379" t="s">
        <v>103</v>
      </c>
      <c r="R12" s="333" t="s">
        <v>1516</v>
      </c>
      <c r="S12" s="232"/>
      <c r="T12" s="233"/>
    </row>
    <row r="13" spans="2:21" ht="21" customHeight="1" x14ac:dyDescent="0.2">
      <c r="B13" s="86">
        <v>18</v>
      </c>
      <c r="C13" s="593">
        <f t="shared" si="0"/>
        <v>0</v>
      </c>
      <c r="D13" s="594"/>
      <c r="E13" s="595"/>
      <c r="F13" s="592"/>
      <c r="G13" s="571"/>
      <c r="H13" s="572"/>
      <c r="I13" s="571"/>
      <c r="J13" s="572"/>
      <c r="K13" s="571"/>
      <c r="L13" s="572"/>
      <c r="M13" s="571"/>
      <c r="N13" s="592"/>
      <c r="Q13" s="419"/>
      <c r="R13" s="420"/>
      <c r="S13" s="420"/>
      <c r="T13" s="234"/>
    </row>
    <row r="14" spans="2:21" ht="21" customHeight="1" thickBot="1" x14ac:dyDescent="0.25">
      <c r="B14" s="380" t="s">
        <v>100</v>
      </c>
      <c r="C14" s="627">
        <f t="shared" si="0"/>
        <v>0</v>
      </c>
      <c r="D14" s="628"/>
      <c r="E14" s="629"/>
      <c r="F14" s="598"/>
      <c r="G14" s="596"/>
      <c r="H14" s="597"/>
      <c r="I14" s="596"/>
      <c r="J14" s="597"/>
      <c r="K14" s="596"/>
      <c r="L14" s="597"/>
      <c r="M14" s="596"/>
      <c r="N14" s="598"/>
    </row>
    <row r="15" spans="2:21" ht="17.25" customHeight="1" thickTop="1" thickBot="1" x14ac:dyDescent="0.25">
      <c r="B15" s="381"/>
      <c r="C15" s="80"/>
      <c r="D15" s="80"/>
      <c r="E15" s="382"/>
      <c r="F15" s="382"/>
      <c r="G15" s="382"/>
      <c r="H15" s="382"/>
      <c r="I15" s="382"/>
      <c r="J15" s="382"/>
      <c r="K15" s="382"/>
      <c r="L15" s="382"/>
      <c r="M15" s="382"/>
      <c r="N15" s="382"/>
    </row>
    <row r="16" spans="2:21" s="377" customFormat="1" ht="33" customHeight="1" thickTop="1" x14ac:dyDescent="0.2">
      <c r="B16" s="615" t="s">
        <v>1483</v>
      </c>
      <c r="C16" s="578" t="s">
        <v>1487</v>
      </c>
      <c r="D16" s="579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618" t="s">
        <v>918</v>
      </c>
      <c r="P16" s="619"/>
      <c r="Q16" s="376"/>
      <c r="S16" s="54"/>
      <c r="T16" s="54"/>
    </row>
    <row r="17" spans="2:21" ht="21" customHeight="1" x14ac:dyDescent="0.2">
      <c r="B17" s="616"/>
      <c r="C17" s="622" t="s">
        <v>0</v>
      </c>
      <c r="D17" s="623"/>
      <c r="E17" s="624" t="s">
        <v>638</v>
      </c>
      <c r="F17" s="623"/>
      <c r="G17" s="625" t="s">
        <v>639</v>
      </c>
      <c r="H17" s="626"/>
      <c r="I17" s="625" t="s">
        <v>640</v>
      </c>
      <c r="J17" s="626"/>
      <c r="K17" s="625" t="s">
        <v>641</v>
      </c>
      <c r="L17" s="626"/>
      <c r="M17" s="623" t="s">
        <v>642</v>
      </c>
      <c r="N17" s="623"/>
      <c r="O17" s="620"/>
      <c r="P17" s="621"/>
      <c r="R17" s="605" t="s">
        <v>1484</v>
      </c>
      <c r="S17" s="605"/>
      <c r="T17" s="605"/>
      <c r="U17" s="605"/>
    </row>
    <row r="18" spans="2:21" ht="24.75" thickBot="1" x14ac:dyDescent="0.25">
      <c r="B18" s="617"/>
      <c r="C18" s="383" t="s">
        <v>1485</v>
      </c>
      <c r="D18" s="384" t="s">
        <v>1486</v>
      </c>
      <c r="E18" s="385" t="s">
        <v>1485</v>
      </c>
      <c r="F18" s="386" t="s">
        <v>1486</v>
      </c>
      <c r="G18" s="387" t="s">
        <v>1485</v>
      </c>
      <c r="H18" s="386" t="s">
        <v>1486</v>
      </c>
      <c r="I18" s="387" t="s">
        <v>1485</v>
      </c>
      <c r="J18" s="386" t="s">
        <v>1486</v>
      </c>
      <c r="K18" s="387" t="s">
        <v>1485</v>
      </c>
      <c r="L18" s="386" t="s">
        <v>1486</v>
      </c>
      <c r="M18" s="387" t="s">
        <v>1485</v>
      </c>
      <c r="N18" s="386" t="s">
        <v>1486</v>
      </c>
      <c r="O18" s="388" t="s">
        <v>1485</v>
      </c>
      <c r="P18" s="384" t="s">
        <v>1486</v>
      </c>
      <c r="R18" s="605"/>
      <c r="S18" s="605"/>
      <c r="T18" s="605"/>
      <c r="U18" s="605"/>
    </row>
    <row r="19" spans="2:21" ht="21" customHeight="1" thickTop="1" thickBot="1" x14ac:dyDescent="0.25">
      <c r="B19" s="378" t="s">
        <v>0</v>
      </c>
      <c r="C19" s="417">
        <f t="shared" ref="C19:P19" si="1">SUM(C20:C27)</f>
        <v>0</v>
      </c>
      <c r="D19" s="416">
        <f t="shared" si="1"/>
        <v>0</v>
      </c>
      <c r="E19" s="389">
        <f t="shared" si="1"/>
        <v>0</v>
      </c>
      <c r="F19" s="390">
        <f t="shared" si="1"/>
        <v>0</v>
      </c>
      <c r="G19" s="391">
        <f t="shared" si="1"/>
        <v>0</v>
      </c>
      <c r="H19" s="390">
        <f t="shared" si="1"/>
        <v>0</v>
      </c>
      <c r="I19" s="391">
        <f t="shared" si="1"/>
        <v>0</v>
      </c>
      <c r="J19" s="390">
        <f t="shared" si="1"/>
        <v>0</v>
      </c>
      <c r="K19" s="391">
        <f t="shared" si="1"/>
        <v>0</v>
      </c>
      <c r="L19" s="390">
        <f t="shared" si="1"/>
        <v>0</v>
      </c>
      <c r="M19" s="391">
        <f t="shared" si="1"/>
        <v>0</v>
      </c>
      <c r="N19" s="390">
        <f t="shared" si="1"/>
        <v>0</v>
      </c>
      <c r="O19" s="235">
        <f t="shared" si="1"/>
        <v>0</v>
      </c>
      <c r="P19" s="416">
        <f t="shared" si="1"/>
        <v>0</v>
      </c>
      <c r="R19" s="605"/>
      <c r="S19" s="605"/>
      <c r="T19" s="605"/>
      <c r="U19" s="605"/>
    </row>
    <row r="20" spans="2:21" ht="21" customHeight="1" x14ac:dyDescent="0.2">
      <c r="B20" s="86">
        <v>12</v>
      </c>
      <c r="C20" s="415">
        <f t="shared" ref="C20:D27" si="2">+E20+G20+I20+K20+M20</f>
        <v>0</v>
      </c>
      <c r="D20" s="265">
        <f t="shared" si="2"/>
        <v>0</v>
      </c>
      <c r="E20" s="392"/>
      <c r="F20" s="393"/>
      <c r="G20" s="394"/>
      <c r="H20" s="393"/>
      <c r="I20" s="394"/>
      <c r="J20" s="393"/>
      <c r="K20" s="394"/>
      <c r="L20" s="393"/>
      <c r="M20" s="394"/>
      <c r="N20" s="393"/>
      <c r="O20" s="237"/>
      <c r="P20" s="414"/>
      <c r="R20" s="605"/>
      <c r="S20" s="605"/>
      <c r="T20" s="605"/>
      <c r="U20" s="605"/>
    </row>
    <row r="21" spans="2:21" ht="21" customHeight="1" x14ac:dyDescent="0.2">
      <c r="B21" s="86">
        <v>13</v>
      </c>
      <c r="C21" s="415">
        <f t="shared" si="2"/>
        <v>0</v>
      </c>
      <c r="D21" s="265">
        <f t="shared" si="2"/>
        <v>0</v>
      </c>
      <c r="E21" s="392"/>
      <c r="F21" s="393"/>
      <c r="G21" s="394"/>
      <c r="H21" s="393"/>
      <c r="I21" s="394"/>
      <c r="J21" s="393"/>
      <c r="K21" s="394"/>
      <c r="L21" s="393"/>
      <c r="M21" s="394"/>
      <c r="N21" s="393"/>
      <c r="O21" s="237"/>
      <c r="P21" s="414"/>
      <c r="R21" s="605"/>
      <c r="S21" s="605"/>
      <c r="T21" s="605"/>
      <c r="U21" s="605"/>
    </row>
    <row r="22" spans="2:21" ht="21" customHeight="1" x14ac:dyDescent="0.2">
      <c r="B22" s="86">
        <v>14</v>
      </c>
      <c r="C22" s="415">
        <f t="shared" si="2"/>
        <v>0</v>
      </c>
      <c r="D22" s="265">
        <f t="shared" si="2"/>
        <v>0</v>
      </c>
      <c r="E22" s="392"/>
      <c r="F22" s="393"/>
      <c r="G22" s="394"/>
      <c r="H22" s="393"/>
      <c r="I22" s="394"/>
      <c r="J22" s="393"/>
      <c r="K22" s="394"/>
      <c r="L22" s="393"/>
      <c r="M22" s="394"/>
      <c r="N22" s="393"/>
      <c r="O22" s="237"/>
      <c r="P22" s="414"/>
      <c r="R22" s="605"/>
      <c r="S22" s="605"/>
      <c r="T22" s="605"/>
      <c r="U22" s="605"/>
    </row>
    <row r="23" spans="2:21" ht="21" customHeight="1" x14ac:dyDescent="0.2">
      <c r="B23" s="86">
        <v>15</v>
      </c>
      <c r="C23" s="415">
        <f t="shared" si="2"/>
        <v>0</v>
      </c>
      <c r="D23" s="265">
        <f t="shared" si="2"/>
        <v>0</v>
      </c>
      <c r="E23" s="392"/>
      <c r="F23" s="393"/>
      <c r="G23" s="394"/>
      <c r="H23" s="393"/>
      <c r="I23" s="394"/>
      <c r="J23" s="393"/>
      <c r="K23" s="394"/>
      <c r="L23" s="393"/>
      <c r="M23" s="394"/>
      <c r="N23" s="393"/>
      <c r="O23" s="237"/>
      <c r="P23" s="414"/>
      <c r="R23" s="605"/>
      <c r="S23" s="605"/>
      <c r="T23" s="605"/>
      <c r="U23" s="605"/>
    </row>
    <row r="24" spans="2:21" ht="21" customHeight="1" x14ac:dyDescent="0.2">
      <c r="B24" s="86">
        <v>16</v>
      </c>
      <c r="C24" s="415">
        <f t="shared" si="2"/>
        <v>0</v>
      </c>
      <c r="D24" s="265">
        <f t="shared" si="2"/>
        <v>0</v>
      </c>
      <c r="E24" s="392"/>
      <c r="F24" s="393"/>
      <c r="G24" s="394"/>
      <c r="H24" s="393"/>
      <c r="I24" s="394"/>
      <c r="J24" s="393"/>
      <c r="K24" s="394"/>
      <c r="L24" s="393"/>
      <c r="M24" s="394"/>
      <c r="N24" s="393"/>
      <c r="O24" s="237"/>
      <c r="P24" s="414"/>
      <c r="R24" s="605"/>
      <c r="S24" s="605"/>
      <c r="T24" s="605"/>
      <c r="U24" s="605"/>
    </row>
    <row r="25" spans="2:21" ht="21" customHeight="1" x14ac:dyDescent="0.2">
      <c r="B25" s="86">
        <v>17</v>
      </c>
      <c r="C25" s="415">
        <f t="shared" si="2"/>
        <v>0</v>
      </c>
      <c r="D25" s="265">
        <f t="shared" si="2"/>
        <v>0</v>
      </c>
      <c r="E25" s="392"/>
      <c r="F25" s="393"/>
      <c r="G25" s="394"/>
      <c r="H25" s="393"/>
      <c r="I25" s="394"/>
      <c r="J25" s="393"/>
      <c r="K25" s="394"/>
      <c r="L25" s="393"/>
      <c r="M25" s="394"/>
      <c r="N25" s="393"/>
      <c r="O25" s="237"/>
      <c r="P25" s="414"/>
      <c r="R25" s="605"/>
      <c r="S25" s="605"/>
      <c r="T25" s="605"/>
      <c r="U25" s="605"/>
    </row>
    <row r="26" spans="2:21" ht="21" customHeight="1" x14ac:dyDescent="0.2">
      <c r="B26" s="86">
        <v>18</v>
      </c>
      <c r="C26" s="415">
        <f t="shared" si="2"/>
        <v>0</v>
      </c>
      <c r="D26" s="265">
        <f t="shared" si="2"/>
        <v>0</v>
      </c>
      <c r="E26" s="392"/>
      <c r="F26" s="393"/>
      <c r="G26" s="394"/>
      <c r="H26" s="393"/>
      <c r="I26" s="394"/>
      <c r="J26" s="393"/>
      <c r="K26" s="394"/>
      <c r="L26" s="393"/>
      <c r="M26" s="394"/>
      <c r="N26" s="393"/>
      <c r="O26" s="237"/>
      <c r="P26" s="414"/>
      <c r="R26" s="605"/>
      <c r="S26" s="605"/>
      <c r="T26" s="605"/>
      <c r="U26" s="605"/>
    </row>
    <row r="27" spans="2:21" ht="21" customHeight="1" thickBot="1" x14ac:dyDescent="0.25">
      <c r="B27" s="380" t="s">
        <v>100</v>
      </c>
      <c r="C27" s="396">
        <f t="shared" si="2"/>
        <v>0</v>
      </c>
      <c r="D27" s="397">
        <f t="shared" si="2"/>
        <v>0</v>
      </c>
      <c r="E27" s="398"/>
      <c r="F27" s="399"/>
      <c r="G27" s="400"/>
      <c r="H27" s="399"/>
      <c r="I27" s="400"/>
      <c r="J27" s="399"/>
      <c r="K27" s="400"/>
      <c r="L27" s="399"/>
      <c r="M27" s="400"/>
      <c r="N27" s="399"/>
      <c r="O27" s="239"/>
      <c r="P27" s="238"/>
      <c r="R27" s="395"/>
    </row>
    <row r="28" spans="2:21" ht="17.25" customHeight="1" thickTop="1" x14ac:dyDescent="0.2">
      <c r="B28" s="381"/>
      <c r="C28" s="80"/>
      <c r="D28" s="80"/>
      <c r="E28" s="382"/>
      <c r="F28" s="382"/>
      <c r="G28" s="382"/>
      <c r="H28" s="382"/>
      <c r="I28" s="382"/>
      <c r="J28" s="382"/>
      <c r="K28" s="382"/>
      <c r="L28" s="382"/>
      <c r="M28" s="382"/>
      <c r="N28" s="382"/>
    </row>
    <row r="29" spans="2:21" ht="17.25" customHeight="1" x14ac:dyDescent="0.2">
      <c r="B29" s="401" t="s">
        <v>596</v>
      </c>
    </row>
    <row r="30" spans="2:21" ht="21.75" customHeight="1" x14ac:dyDescent="0.2">
      <c r="B30" s="606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8"/>
    </row>
    <row r="31" spans="2:21" ht="21.75" customHeight="1" x14ac:dyDescent="0.2">
      <c r="B31" s="609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1"/>
    </row>
    <row r="32" spans="2:21" ht="21.75" customHeight="1" x14ac:dyDescent="0.2">
      <c r="B32" s="612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4"/>
      <c r="S32" s="330"/>
      <c r="T32" s="330"/>
    </row>
    <row r="33" spans="19:20" ht="17.25" customHeight="1" x14ac:dyDescent="0.2">
      <c r="S33" s="330"/>
      <c r="T33" s="330"/>
    </row>
    <row r="34" spans="19:20" ht="21" customHeight="1" x14ac:dyDescent="0.2">
      <c r="S34" s="330"/>
      <c r="T34" s="330"/>
    </row>
    <row r="35" spans="19:20" ht="21" customHeight="1" x14ac:dyDescent="0.2"/>
    <row r="36" spans="19:20" ht="21.75" customHeight="1" x14ac:dyDescent="0.2"/>
    <row r="37" spans="19:20" ht="21.75" customHeight="1" x14ac:dyDescent="0.2"/>
    <row r="38" spans="19:20" ht="21.75" customHeight="1" x14ac:dyDescent="0.2"/>
  </sheetData>
  <sheetProtection algorithmName="SHA-512" hashValue="hZTzhoabEYTQFRfSBDBB0oKo3MHQaN/uJZDRZqGTMwsTDoEePUydiNnXygB2T8sX82pLjZHnjVgFChGLM6iNJQ==" saltValue="NXVBZCGvMWZU0ZVTNjW3tQ==" spinCount="100000" sheet="1" objects="1" scenarios="1"/>
  <mergeCells count="75">
    <mergeCell ref="Q8:T9"/>
    <mergeCell ref="R17:U26"/>
    <mergeCell ref="B30:R32"/>
    <mergeCell ref="B16:B18"/>
    <mergeCell ref="C16:N16"/>
    <mergeCell ref="O16:P17"/>
    <mergeCell ref="C17:D17"/>
    <mergeCell ref="E17:F17"/>
    <mergeCell ref="G17:H17"/>
    <mergeCell ref="I17:J17"/>
    <mergeCell ref="K17:L17"/>
    <mergeCell ref="M17:N17"/>
    <mergeCell ref="M13:N13"/>
    <mergeCell ref="C14:D14"/>
    <mergeCell ref="E14:F14"/>
    <mergeCell ref="G14:H14"/>
    <mergeCell ref="I14:J14"/>
    <mergeCell ref="K14:L14"/>
    <mergeCell ref="M14:N14"/>
    <mergeCell ref="C13:D13"/>
    <mergeCell ref="E13:F13"/>
    <mergeCell ref="G13:H13"/>
    <mergeCell ref="I13:J13"/>
    <mergeCell ref="K13:L13"/>
    <mergeCell ref="M11:N11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8:N8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O1:S1"/>
    <mergeCell ref="B4:B5"/>
    <mergeCell ref="C4:N4"/>
    <mergeCell ref="C5:D5"/>
    <mergeCell ref="E5:F5"/>
    <mergeCell ref="G5:H5"/>
    <mergeCell ref="I5:J5"/>
    <mergeCell ref="K5:L5"/>
    <mergeCell ref="M5:N5"/>
    <mergeCell ref="M6:N6"/>
    <mergeCell ref="C7:D7"/>
    <mergeCell ref="E7:F7"/>
    <mergeCell ref="C6:D6"/>
    <mergeCell ref="E6:F6"/>
    <mergeCell ref="M7:N7"/>
    <mergeCell ref="G6:H6"/>
    <mergeCell ref="I6:J6"/>
    <mergeCell ref="K6:L6"/>
    <mergeCell ref="G7:H7"/>
    <mergeCell ref="I7:J7"/>
    <mergeCell ref="K7:L7"/>
  </mergeCells>
  <conditionalFormatting sqref="I6 C10:C14 C19:D28">
    <cfRule type="cellIs" dxfId="30" priority="4" operator="equal">
      <formula>0</formula>
    </cfRule>
  </conditionalFormatting>
  <conditionalFormatting sqref="G15:H15 G28:H28">
    <cfRule type="cellIs" dxfId="29" priority="2" operator="equal">
      <formula>"XX"</formula>
    </cfRule>
  </conditionalFormatting>
  <conditionalFormatting sqref="G6">
    <cfRule type="cellIs" dxfId="28" priority="1" operator="equal">
      <formula>0</formula>
    </cfRule>
  </conditionalFormatting>
  <conditionalFormatting sqref="E19:F19">
    <cfRule type="cellIs" dxfId="27" priority="14" operator="equal">
      <formula>0</formula>
    </cfRule>
  </conditionalFormatting>
  <conditionalFormatting sqref="C8:C9">
    <cfRule type="cellIs" dxfId="26" priority="10" operator="equal">
      <formula>0</formula>
    </cfRule>
  </conditionalFormatting>
  <conditionalFormatting sqref="E6 C15:D15 C6:C7">
    <cfRule type="cellIs" dxfId="25" priority="18" operator="equal">
      <formula>0</formula>
    </cfRule>
  </conditionalFormatting>
  <conditionalFormatting sqref="E15:F15 E28:F28">
    <cfRule type="cellIs" dxfId="24" priority="17" operator="equal">
      <formula>"XX"</formula>
    </cfRule>
  </conditionalFormatting>
  <conditionalFormatting sqref="O19">
    <cfRule type="cellIs" dxfId="23" priority="16" operator="equal">
      <formula>0</formula>
    </cfRule>
  </conditionalFormatting>
  <conditionalFormatting sqref="M15:N15 M28:N28">
    <cfRule type="cellIs" dxfId="22" priority="15" operator="equal">
      <formula>"XX"</formula>
    </cfRule>
  </conditionalFormatting>
  <conditionalFormatting sqref="M19:N19">
    <cfRule type="cellIs" dxfId="21" priority="13" operator="equal">
      <formula>0</formula>
    </cfRule>
  </conditionalFormatting>
  <conditionalFormatting sqref="P19">
    <cfRule type="cellIs" dxfId="20" priority="12" operator="equal">
      <formula>0</formula>
    </cfRule>
  </conditionalFormatting>
  <conditionalFormatting sqref="M6">
    <cfRule type="cellIs" dxfId="19" priority="11" operator="equal">
      <formula>0</formula>
    </cfRule>
  </conditionalFormatting>
  <conditionalFormatting sqref="K6">
    <cfRule type="cellIs" dxfId="18" priority="7" operator="equal">
      <formula>0</formula>
    </cfRule>
  </conditionalFormatting>
  <conditionalFormatting sqref="K19:L19">
    <cfRule type="cellIs" dxfId="17" priority="9" operator="equal">
      <formula>0</formula>
    </cfRule>
  </conditionalFormatting>
  <conditionalFormatting sqref="K15:L15 K28:L28">
    <cfRule type="cellIs" dxfId="16" priority="8" operator="equal">
      <formula>"XX"</formula>
    </cfRule>
  </conditionalFormatting>
  <conditionalFormatting sqref="I19:J19">
    <cfRule type="cellIs" dxfId="15" priority="6" operator="equal">
      <formula>0</formula>
    </cfRule>
  </conditionalFormatting>
  <conditionalFormatting sqref="I15:J15 I28:J28">
    <cfRule type="cellIs" dxfId="14" priority="5" operator="equal">
      <formula>"XX"</formula>
    </cfRule>
  </conditionalFormatting>
  <conditionalFormatting sqref="G19:H19">
    <cfRule type="cellIs" dxfId="13" priority="3" operator="equal">
      <formula>0</formula>
    </cfRule>
  </conditionalFormatting>
  <dataValidations count="1">
    <dataValidation type="whole" allowBlank="1" showInputMessage="1" showErrorMessage="1" sqref="S10:S12">
      <formula1>0</formula1>
      <formula2>1000</formula2>
    </dataValidation>
  </dataValidations>
  <printOptions horizontalCentered="1" verticalCentered="1"/>
  <pageMargins left="0.19685039370078741" right="0" top="0.35433070866141736" bottom="0.35433070866141736" header="0.31496062992125984" footer="0.19685039370078741"/>
  <pageSetup scale="82" orientation="landscape" r:id="rId1"/>
  <headerFooter>
    <oddFooter>&amp;R&amp;"+,Negrita Cursiva"Académica Nocturna&amp;"+,Cursiva", página 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K32"/>
  <sheetViews>
    <sheetView showGridLines="0" showRowColHeaders="0" zoomScaleNormal="100" workbookViewId="0"/>
  </sheetViews>
  <sheetFormatPr baseColWidth="10" defaultRowHeight="14.25" x14ac:dyDescent="0.2"/>
  <cols>
    <col min="1" max="1" width="8.85546875" style="15" customWidth="1"/>
    <col min="2" max="2" width="39.85546875" style="15" customWidth="1"/>
    <col min="3" max="8" width="13.140625" style="15" customWidth="1"/>
    <col min="9" max="16384" width="11.42578125" style="15"/>
  </cols>
  <sheetData>
    <row r="1" spans="2:11" ht="22.5" customHeight="1" x14ac:dyDescent="0.25">
      <c r="C1" s="240"/>
      <c r="D1" s="638" t="s">
        <v>633</v>
      </c>
      <c r="E1" s="639"/>
      <c r="F1" s="639"/>
      <c r="G1" s="639"/>
      <c r="H1" s="640"/>
    </row>
    <row r="2" spans="2:11" ht="18" x14ac:dyDescent="0.25">
      <c r="B2" s="241" t="s">
        <v>888</v>
      </c>
      <c r="C2" s="240"/>
      <c r="D2" s="240"/>
      <c r="E2" s="242"/>
      <c r="F2" s="242"/>
      <c r="G2" s="242"/>
      <c r="H2" s="242"/>
    </row>
    <row r="3" spans="2:11" ht="18.75" thickBot="1" x14ac:dyDescent="0.3">
      <c r="B3" s="243" t="s">
        <v>920</v>
      </c>
      <c r="C3" s="244"/>
      <c r="D3" s="244"/>
      <c r="E3" s="244"/>
      <c r="F3" s="244"/>
      <c r="G3" s="244"/>
      <c r="H3" s="244"/>
    </row>
    <row r="4" spans="2:11" ht="30.75" customHeight="1" thickTop="1" thickBot="1" x14ac:dyDescent="0.25">
      <c r="B4" s="245" t="s">
        <v>107</v>
      </c>
      <c r="C4" s="246" t="s">
        <v>0</v>
      </c>
      <c r="D4" s="296" t="s">
        <v>638</v>
      </c>
      <c r="E4" s="297" t="s">
        <v>639</v>
      </c>
      <c r="F4" s="298" t="s">
        <v>640</v>
      </c>
      <c r="G4" s="297" t="s">
        <v>641</v>
      </c>
      <c r="H4" s="298" t="s">
        <v>642</v>
      </c>
    </row>
    <row r="5" spans="2:11" ht="21.75" customHeight="1" thickTop="1" x14ac:dyDescent="0.2">
      <c r="B5" s="247" t="s">
        <v>921</v>
      </c>
      <c r="C5" s="248">
        <f>SUM(C6:C8)</f>
        <v>0</v>
      </c>
      <c r="D5" s="249">
        <f>SUM(D6:D8)</f>
        <v>0</v>
      </c>
      <c r="E5" s="250">
        <f t="shared" ref="E5:H5" si="0">SUM(E6:E8)</f>
        <v>0</v>
      </c>
      <c r="F5" s="250">
        <f t="shared" si="0"/>
        <v>0</v>
      </c>
      <c r="G5" s="250">
        <f t="shared" si="0"/>
        <v>0</v>
      </c>
      <c r="H5" s="251">
        <f t="shared" si="0"/>
        <v>0</v>
      </c>
      <c r="I5" s="252"/>
      <c r="J5" s="252"/>
      <c r="K5" s="252"/>
    </row>
    <row r="6" spans="2:11" ht="21.75" customHeight="1" x14ac:dyDescent="0.2">
      <c r="B6" s="253" t="s">
        <v>109</v>
      </c>
      <c r="C6" s="204">
        <f t="shared" ref="C6:C20" si="1">SUM(D6:H6)</f>
        <v>0</v>
      </c>
      <c r="D6" s="254"/>
      <c r="E6" s="255"/>
      <c r="F6" s="255"/>
      <c r="G6" s="255"/>
      <c r="H6" s="236"/>
    </row>
    <row r="7" spans="2:11" ht="21.75" customHeight="1" x14ac:dyDescent="0.2">
      <c r="B7" s="253" t="s">
        <v>922</v>
      </c>
      <c r="C7" s="204">
        <f t="shared" si="1"/>
        <v>0</v>
      </c>
      <c r="D7" s="254"/>
      <c r="E7" s="255"/>
      <c r="F7" s="255"/>
      <c r="G7" s="255"/>
      <c r="H7" s="236"/>
    </row>
    <row r="8" spans="2:11" ht="21.75" customHeight="1" x14ac:dyDescent="0.2">
      <c r="B8" s="256" t="s">
        <v>923</v>
      </c>
      <c r="C8" s="208">
        <f t="shared" si="1"/>
        <v>0</v>
      </c>
      <c r="D8" s="257"/>
      <c r="E8" s="258"/>
      <c r="F8" s="258"/>
      <c r="G8" s="258"/>
      <c r="H8" s="259"/>
    </row>
    <row r="9" spans="2:11" ht="21.75" customHeight="1" x14ac:dyDescent="0.2">
      <c r="B9" s="247" t="s">
        <v>924</v>
      </c>
      <c r="C9" s="260">
        <f t="shared" si="1"/>
        <v>0</v>
      </c>
      <c r="D9" s="261">
        <f>SUM(D10:D14)</f>
        <v>0</v>
      </c>
      <c r="E9" s="262">
        <f>SUM(E10:E14)</f>
        <v>0</v>
      </c>
      <c r="F9" s="262">
        <f t="shared" ref="F9:H9" si="2">SUM(F10:F14)</f>
        <v>0</v>
      </c>
      <c r="G9" s="262">
        <f t="shared" si="2"/>
        <v>0</v>
      </c>
      <c r="H9" s="263">
        <f t="shared" si="2"/>
        <v>0</v>
      </c>
    </row>
    <row r="10" spans="2:11" ht="21.75" customHeight="1" x14ac:dyDescent="0.2">
      <c r="B10" s="253" t="s">
        <v>925</v>
      </c>
      <c r="C10" s="204">
        <f t="shared" si="1"/>
        <v>0</v>
      </c>
      <c r="D10" s="254"/>
      <c r="E10" s="255"/>
      <c r="F10" s="255"/>
      <c r="G10" s="255"/>
      <c r="H10" s="236"/>
    </row>
    <row r="11" spans="2:11" ht="21.75" customHeight="1" x14ac:dyDescent="0.2">
      <c r="B11" s="253" t="s">
        <v>926</v>
      </c>
      <c r="C11" s="204">
        <f t="shared" si="1"/>
        <v>0</v>
      </c>
      <c r="D11" s="254"/>
      <c r="E11" s="255"/>
      <c r="F11" s="255"/>
      <c r="G11" s="255"/>
      <c r="H11" s="236"/>
    </row>
    <row r="12" spans="2:11" ht="21.75" customHeight="1" x14ac:dyDescent="0.2">
      <c r="B12" s="253" t="s">
        <v>927</v>
      </c>
      <c r="C12" s="204">
        <f t="shared" si="1"/>
        <v>0</v>
      </c>
      <c r="D12" s="254"/>
      <c r="E12" s="255"/>
      <c r="F12" s="255"/>
      <c r="G12" s="255"/>
      <c r="H12" s="236"/>
    </row>
    <row r="13" spans="2:11" ht="21.75" customHeight="1" x14ac:dyDescent="0.2">
      <c r="B13" s="253" t="s">
        <v>928</v>
      </c>
      <c r="C13" s="204">
        <f t="shared" si="1"/>
        <v>0</v>
      </c>
      <c r="D13" s="254"/>
      <c r="E13" s="255"/>
      <c r="F13" s="255"/>
      <c r="G13" s="255"/>
      <c r="H13" s="236"/>
    </row>
    <row r="14" spans="2:11" ht="21.75" customHeight="1" x14ac:dyDescent="0.2">
      <c r="B14" s="253" t="s">
        <v>929</v>
      </c>
      <c r="C14" s="204">
        <f t="shared" si="1"/>
        <v>0</v>
      </c>
      <c r="D14" s="264">
        <f>SUM(D15:D17)</f>
        <v>0</v>
      </c>
      <c r="E14" s="205">
        <f t="shared" ref="E14:H14" si="3">SUM(E15:E17)</f>
        <v>0</v>
      </c>
      <c r="F14" s="205">
        <f t="shared" si="3"/>
        <v>0</v>
      </c>
      <c r="G14" s="205">
        <f t="shared" si="3"/>
        <v>0</v>
      </c>
      <c r="H14" s="265">
        <f t="shared" si="3"/>
        <v>0</v>
      </c>
    </row>
    <row r="15" spans="2:11" ht="21.75" customHeight="1" x14ac:dyDescent="0.2">
      <c r="B15" s="266" t="s">
        <v>922</v>
      </c>
      <c r="C15" s="267">
        <f t="shared" si="1"/>
        <v>0</v>
      </c>
      <c r="D15" s="268"/>
      <c r="E15" s="269"/>
      <c r="F15" s="269"/>
      <c r="G15" s="269"/>
      <c r="H15" s="270"/>
    </row>
    <row r="16" spans="2:11" ht="21.75" customHeight="1" x14ac:dyDescent="0.2">
      <c r="B16" s="266" t="s">
        <v>930</v>
      </c>
      <c r="C16" s="267">
        <f t="shared" si="1"/>
        <v>0</v>
      </c>
      <c r="D16" s="268"/>
      <c r="E16" s="269"/>
      <c r="F16" s="269"/>
      <c r="G16" s="269"/>
      <c r="H16" s="270"/>
    </row>
    <row r="17" spans="2:8" ht="21.75" customHeight="1" x14ac:dyDescent="0.2">
      <c r="B17" s="271" t="s">
        <v>931</v>
      </c>
      <c r="C17" s="208">
        <f t="shared" si="1"/>
        <v>0</v>
      </c>
      <c r="D17" s="257"/>
      <c r="E17" s="258"/>
      <c r="F17" s="258"/>
      <c r="G17" s="258"/>
      <c r="H17" s="259"/>
    </row>
    <row r="18" spans="2:8" ht="21.75" customHeight="1" x14ac:dyDescent="0.2">
      <c r="B18" s="272" t="s">
        <v>932</v>
      </c>
      <c r="C18" s="260">
        <f t="shared" si="1"/>
        <v>0</v>
      </c>
      <c r="D18" s="261">
        <f>SUM(D19:D20)</f>
        <v>0</v>
      </c>
      <c r="E18" s="262">
        <f t="shared" ref="E18:H18" si="4">SUM(E19:E20)</f>
        <v>0</v>
      </c>
      <c r="F18" s="262">
        <f t="shared" si="4"/>
        <v>0</v>
      </c>
      <c r="G18" s="262">
        <f t="shared" si="4"/>
        <v>0</v>
      </c>
      <c r="H18" s="263">
        <f t="shared" si="4"/>
        <v>0</v>
      </c>
    </row>
    <row r="19" spans="2:8" ht="21.75" customHeight="1" x14ac:dyDescent="0.2">
      <c r="B19" s="273" t="s">
        <v>598</v>
      </c>
      <c r="C19" s="274">
        <f t="shared" si="1"/>
        <v>0</v>
      </c>
      <c r="D19" s="275"/>
      <c r="E19" s="276"/>
      <c r="F19" s="276"/>
      <c r="G19" s="276"/>
      <c r="H19" s="277"/>
    </row>
    <row r="20" spans="2:8" ht="21.75" customHeight="1" thickBot="1" x14ac:dyDescent="0.25">
      <c r="B20" s="278" t="s">
        <v>599</v>
      </c>
      <c r="C20" s="279">
        <f t="shared" si="1"/>
        <v>0</v>
      </c>
      <c r="D20" s="280"/>
      <c r="E20" s="281"/>
      <c r="F20" s="281"/>
      <c r="G20" s="281"/>
      <c r="H20" s="282"/>
    </row>
    <row r="21" spans="2:8" ht="16.5" customHeight="1" thickTop="1" x14ac:dyDescent="0.2">
      <c r="B21" s="283"/>
      <c r="C21" s="284"/>
      <c r="D21" s="31"/>
      <c r="E21" s="31"/>
      <c r="F21" s="31"/>
      <c r="G21" s="31"/>
      <c r="H21" s="31"/>
    </row>
    <row r="22" spans="2:8" x14ac:dyDescent="0.2">
      <c r="B22" s="82" t="s">
        <v>596</v>
      </c>
    </row>
    <row r="23" spans="2:8" ht="20.25" customHeight="1" x14ac:dyDescent="0.2">
      <c r="B23" s="630"/>
      <c r="C23" s="631"/>
      <c r="D23" s="631"/>
      <c r="E23" s="631"/>
      <c r="F23" s="631"/>
      <c r="G23" s="631"/>
      <c r="H23" s="632"/>
    </row>
    <row r="24" spans="2:8" ht="20.25" customHeight="1" x14ac:dyDescent="0.2">
      <c r="B24" s="633"/>
      <c r="C24" s="472"/>
      <c r="D24" s="472"/>
      <c r="E24" s="472"/>
      <c r="F24" s="472"/>
      <c r="G24" s="472"/>
      <c r="H24" s="634"/>
    </row>
    <row r="25" spans="2:8" ht="20.25" customHeight="1" x14ac:dyDescent="0.2">
      <c r="B25" s="633"/>
      <c r="C25" s="472"/>
      <c r="D25" s="472"/>
      <c r="E25" s="472"/>
      <c r="F25" s="472"/>
      <c r="G25" s="472"/>
      <c r="H25" s="634"/>
    </row>
    <row r="26" spans="2:8" ht="20.25" customHeight="1" x14ac:dyDescent="0.2">
      <c r="B26" s="635"/>
      <c r="C26" s="636"/>
      <c r="D26" s="636"/>
      <c r="E26" s="636"/>
      <c r="F26" s="636"/>
      <c r="G26" s="636"/>
      <c r="H26" s="637"/>
    </row>
    <row r="29" spans="2:8" ht="15.75" x14ac:dyDescent="0.25">
      <c r="B29" s="285"/>
      <c r="C29" s="51"/>
      <c r="D29" s="51"/>
    </row>
    <row r="30" spans="2:8" x14ac:dyDescent="0.2">
      <c r="B30" s="286"/>
    </row>
    <row r="31" spans="2:8" x14ac:dyDescent="0.2">
      <c r="B31" s="286"/>
    </row>
    <row r="32" spans="2:8" x14ac:dyDescent="0.2">
      <c r="B32" s="286"/>
    </row>
  </sheetData>
  <sheetProtection algorithmName="SHA-512" hashValue="VLrc3Apq5RZiF7sHWs8aMitNCsdvsGUqAnrMT+F7H27Z1r8q9hzzIDVUgEgHDQvpCkhNcBAxC5Fn+EoCjKsQ0w==" saltValue="CEy9/L01F0FgSu9k2DWt6w==" spinCount="100000" sheet="1" objects="1" scenarios="1"/>
  <mergeCells count="2">
    <mergeCell ref="B23:H26"/>
    <mergeCell ref="D1:H1"/>
  </mergeCells>
  <conditionalFormatting sqref="C6:C8 C10:C13 C15:C17 C19:C20 C5:H5 C9:H9 C14:H14 C18:H18">
    <cfRule type="cellIs" dxfId="12" priority="2" operator="equal">
      <formula>0</formula>
    </cfRule>
  </conditionalFormatting>
  <dataValidations count="2">
    <dataValidation type="whole" allowBlank="1" showInputMessage="1" showErrorMessage="1" error="Debe incluir valores mayores a 0." sqref="C10:C13 C5:C8 C15:C17 C19:C20 D5:H5">
      <formula1>1</formula1>
      <formula2>10000</formula2>
    </dataValidation>
    <dataValidation type="whole" operator="greaterThanOrEqual" allowBlank="1" showInputMessage="1" showErrorMessage="1" error="Debe incluir valores ENTEROS." sqref="D19:H20 D15:H17 D10:H13 D6:H8">
      <formula1>0</formula1>
    </dataValidation>
  </dataValidations>
  <printOptions horizontalCentered="1" verticalCentered="1"/>
  <pageMargins left="0.15748031496062992" right="0.15748031496062992" top="0.15748031496062992" bottom="0.39370078740157483" header="0.31496062992125984" footer="0.15748031496062992"/>
  <pageSetup fitToWidth="0" orientation="landscape" r:id="rId1"/>
  <headerFooter>
    <oddFooter>&amp;R&amp;"+,Negrita Cursiva"Académica Nocturna&amp;"+,Cursiva", página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44"/>
  <sheetViews>
    <sheetView showGridLines="0" showRowColHeaders="0" zoomScaleNormal="100" workbookViewId="0">
      <selection activeCell="C8" sqref="C8"/>
    </sheetView>
  </sheetViews>
  <sheetFormatPr baseColWidth="10" defaultRowHeight="14.25" x14ac:dyDescent="0.2"/>
  <cols>
    <col min="1" max="1" width="3.5703125" style="310" customWidth="1"/>
    <col min="2" max="2" width="5.42578125" style="289" customWidth="1"/>
    <col min="3" max="3" width="6.7109375" style="310" customWidth="1"/>
    <col min="4" max="4" width="54.7109375" style="310" customWidth="1"/>
    <col min="5" max="8" width="11.42578125" style="304" customWidth="1"/>
    <col min="9" max="9" width="11.42578125" style="15" customWidth="1"/>
    <col min="10" max="10" width="6.7109375" style="15" customWidth="1"/>
    <col min="11" max="16384" width="11.42578125" style="15"/>
  </cols>
  <sheetData>
    <row r="1" spans="1:10" ht="19.5" customHeight="1" x14ac:dyDescent="0.25">
      <c r="A1" s="302" t="s">
        <v>1199</v>
      </c>
      <c r="C1" s="303"/>
      <c r="D1" s="303"/>
      <c r="E1" s="303"/>
    </row>
    <row r="2" spans="1:10" ht="19.5" customHeight="1" x14ac:dyDescent="0.25">
      <c r="A2" s="305" t="s">
        <v>934</v>
      </c>
      <c r="C2" s="306"/>
      <c r="D2" s="306"/>
      <c r="E2" s="306"/>
      <c r="F2" s="507" t="s">
        <v>933</v>
      </c>
      <c r="G2" s="508"/>
      <c r="H2" s="508"/>
      <c r="I2" s="509"/>
      <c r="J2" s="287" t="s">
        <v>935</v>
      </c>
    </row>
    <row r="3" spans="1:10" ht="18" x14ac:dyDescent="0.25">
      <c r="A3" s="305" t="s">
        <v>970</v>
      </c>
      <c r="B3" s="307"/>
      <c r="C3" s="308"/>
      <c r="D3" s="308"/>
      <c r="E3" s="308"/>
      <c r="F3" s="510"/>
      <c r="G3" s="511"/>
      <c r="H3" s="511"/>
      <c r="I3" s="512"/>
      <c r="J3" s="287" t="s">
        <v>936</v>
      </c>
    </row>
    <row r="4" spans="1:10" ht="18" customHeight="1" x14ac:dyDescent="0.25">
      <c r="A4" s="308"/>
      <c r="B4" s="309" t="s">
        <v>937</v>
      </c>
      <c r="C4" s="292"/>
      <c r="D4" s="308"/>
      <c r="E4" s="308"/>
      <c r="F4" s="308"/>
      <c r="G4" s="308"/>
    </row>
    <row r="5" spans="1:10" ht="18" customHeight="1" x14ac:dyDescent="0.2">
      <c r="A5" s="288"/>
      <c r="B5" s="289" t="s">
        <v>101</v>
      </c>
      <c r="C5" s="290"/>
      <c r="D5" s="291" t="s">
        <v>938</v>
      </c>
      <c r="E5" s="292"/>
    </row>
    <row r="6" spans="1:10" ht="18" customHeight="1" x14ac:dyDescent="0.2">
      <c r="A6" s="288"/>
      <c r="B6" s="289" t="s">
        <v>102</v>
      </c>
      <c r="C6" s="290"/>
      <c r="D6" s="291" t="s">
        <v>939</v>
      </c>
      <c r="E6" s="292"/>
    </row>
    <row r="7" spans="1:10" ht="18" customHeight="1" x14ac:dyDescent="0.2">
      <c r="A7" s="288"/>
      <c r="B7" s="289" t="s">
        <v>103</v>
      </c>
      <c r="C7" s="290"/>
      <c r="D7" s="291" t="s">
        <v>940</v>
      </c>
      <c r="E7" s="292"/>
      <c r="F7" s="292"/>
      <c r="G7" s="292"/>
      <c r="H7" s="292"/>
      <c r="I7" s="292"/>
    </row>
    <row r="8" spans="1:10" ht="18" customHeight="1" x14ac:dyDescent="0.2">
      <c r="A8" s="288"/>
      <c r="B8" s="289" t="s">
        <v>106</v>
      </c>
      <c r="C8" s="290"/>
      <c r="D8" s="291" t="s">
        <v>941</v>
      </c>
      <c r="E8" s="292"/>
      <c r="F8" s="292"/>
      <c r="G8" s="292"/>
      <c r="H8" s="292"/>
      <c r="I8" s="292"/>
    </row>
    <row r="9" spans="1:10" ht="18" customHeight="1" x14ac:dyDescent="0.2">
      <c r="A9" s="288"/>
      <c r="B9" s="289" t="s">
        <v>618</v>
      </c>
      <c r="C9" s="290"/>
      <c r="D9" s="291" t="s">
        <v>942</v>
      </c>
      <c r="E9" s="292"/>
      <c r="F9" s="292"/>
      <c r="G9" s="292"/>
      <c r="H9" s="292"/>
      <c r="I9" s="292"/>
    </row>
    <row r="10" spans="1:10" ht="11.25" customHeight="1" x14ac:dyDescent="0.2">
      <c r="A10" s="288"/>
      <c r="C10" s="292"/>
      <c r="E10" s="292"/>
      <c r="F10" s="292"/>
      <c r="G10" s="292"/>
      <c r="H10" s="292"/>
      <c r="I10" s="292"/>
    </row>
    <row r="11" spans="1:10" ht="36.75" customHeight="1" thickBot="1" x14ac:dyDescent="0.25">
      <c r="A11" s="288"/>
      <c r="B11" s="370" t="s">
        <v>620</v>
      </c>
      <c r="C11" s="641" t="s">
        <v>1192</v>
      </c>
      <c r="D11" s="641"/>
      <c r="E11" s="641"/>
      <c r="F11" s="641"/>
      <c r="G11" s="641"/>
      <c r="H11" s="641"/>
      <c r="I11" s="293"/>
    </row>
    <row r="12" spans="1:10" ht="31.5" customHeight="1" thickTop="1" x14ac:dyDescent="0.2">
      <c r="A12" s="288"/>
      <c r="C12" s="642" t="s">
        <v>1518</v>
      </c>
      <c r="D12" s="642"/>
      <c r="E12" s="643"/>
      <c r="F12" s="646" t="s">
        <v>943</v>
      </c>
      <c r="G12" s="648" t="s">
        <v>944</v>
      </c>
      <c r="H12" s="649"/>
      <c r="I12" s="649"/>
    </row>
    <row r="13" spans="1:10" ht="19.5" customHeight="1" thickBot="1" x14ac:dyDescent="0.25">
      <c r="A13" s="288"/>
      <c r="C13" s="644"/>
      <c r="D13" s="644"/>
      <c r="E13" s="645"/>
      <c r="F13" s="647"/>
      <c r="G13" s="311" t="s">
        <v>0</v>
      </c>
      <c r="H13" s="312" t="s">
        <v>598</v>
      </c>
      <c r="I13" s="313" t="s">
        <v>599</v>
      </c>
    </row>
    <row r="14" spans="1:10" ht="30" customHeight="1" thickTop="1" x14ac:dyDescent="0.2">
      <c r="A14" s="288"/>
      <c r="C14" s="663" t="s">
        <v>1519</v>
      </c>
      <c r="D14" s="663"/>
      <c r="E14" s="664"/>
      <c r="F14" s="314"/>
      <c r="G14" s="315">
        <f>+H14+I14</f>
        <v>0</v>
      </c>
      <c r="H14" s="316"/>
      <c r="I14" s="317"/>
    </row>
    <row r="15" spans="1:10" ht="30" customHeight="1" x14ac:dyDescent="0.2">
      <c r="A15" s="288"/>
      <c r="C15" s="650" t="s">
        <v>1520</v>
      </c>
      <c r="D15" s="650"/>
      <c r="E15" s="651"/>
      <c r="F15" s="318"/>
      <c r="G15" s="319">
        <f t="shared" ref="G15:G20" si="0">+H15+I15</f>
        <v>0</v>
      </c>
      <c r="H15" s="320"/>
      <c r="I15" s="321"/>
    </row>
    <row r="16" spans="1:10" ht="30" customHeight="1" x14ac:dyDescent="0.2">
      <c r="A16" s="288"/>
      <c r="C16" s="650" t="s">
        <v>1521</v>
      </c>
      <c r="D16" s="650"/>
      <c r="E16" s="651"/>
      <c r="F16" s="318"/>
      <c r="G16" s="319">
        <f t="shared" si="0"/>
        <v>0</v>
      </c>
      <c r="H16" s="320"/>
      <c r="I16" s="321"/>
    </row>
    <row r="17" spans="1:9" ht="30" customHeight="1" x14ac:dyDescent="0.2">
      <c r="A17" s="288"/>
      <c r="C17" s="650" t="s">
        <v>1522</v>
      </c>
      <c r="D17" s="650"/>
      <c r="E17" s="651"/>
      <c r="F17" s="318"/>
      <c r="G17" s="319">
        <f t="shared" si="0"/>
        <v>0</v>
      </c>
      <c r="H17" s="320"/>
      <c r="I17" s="321"/>
    </row>
    <row r="18" spans="1:9" ht="30" customHeight="1" x14ac:dyDescent="0.2">
      <c r="A18" s="288"/>
      <c r="C18" s="650" t="s">
        <v>1523</v>
      </c>
      <c r="D18" s="650"/>
      <c r="E18" s="651"/>
      <c r="F18" s="318"/>
      <c r="G18" s="319">
        <f t="shared" si="0"/>
        <v>0</v>
      </c>
      <c r="H18" s="320"/>
      <c r="I18" s="321"/>
    </row>
    <row r="19" spans="1:9" ht="30" customHeight="1" x14ac:dyDescent="0.2">
      <c r="A19" s="288"/>
      <c r="C19" s="650" t="s">
        <v>1524</v>
      </c>
      <c r="D19" s="650"/>
      <c r="E19" s="651"/>
      <c r="F19" s="318"/>
      <c r="G19" s="319">
        <f t="shared" si="0"/>
        <v>0</v>
      </c>
      <c r="H19" s="320"/>
      <c r="I19" s="321"/>
    </row>
    <row r="20" spans="1:9" ht="30" customHeight="1" thickBot="1" x14ac:dyDescent="0.25">
      <c r="A20" s="288"/>
      <c r="C20" s="652" t="s">
        <v>1525</v>
      </c>
      <c r="D20" s="652"/>
      <c r="E20" s="653"/>
      <c r="F20" s="427"/>
      <c r="G20" s="428">
        <f t="shared" si="0"/>
        <v>0</v>
      </c>
      <c r="H20" s="429"/>
      <c r="I20" s="430"/>
    </row>
    <row r="21" spans="1:9" ht="11.25" customHeight="1" thickTop="1" x14ac:dyDescent="0.2">
      <c r="A21" s="288"/>
      <c r="C21" s="292"/>
      <c r="D21" s="292"/>
      <c r="E21" s="294"/>
      <c r="F21" s="292"/>
      <c r="G21" s="292"/>
      <c r="H21" s="292"/>
      <c r="I21" s="292"/>
    </row>
    <row r="22" spans="1:9" ht="18" customHeight="1" x14ac:dyDescent="0.2">
      <c r="A22" s="288"/>
      <c r="B22" s="309" t="s">
        <v>945</v>
      </c>
      <c r="C22" s="292"/>
      <c r="D22" s="292"/>
      <c r="E22" s="292"/>
      <c r="F22" s="292"/>
      <c r="G22" s="292"/>
      <c r="H22" s="292"/>
      <c r="I22" s="292"/>
    </row>
    <row r="23" spans="1:9" x14ac:dyDescent="0.2">
      <c r="E23" s="322" t="s">
        <v>0</v>
      </c>
      <c r="F23" s="322" t="s">
        <v>598</v>
      </c>
      <c r="G23" s="322" t="s">
        <v>599</v>
      </c>
    </row>
    <row r="24" spans="1:9" ht="17.25" customHeight="1" x14ac:dyDescent="0.2">
      <c r="B24" s="289" t="s">
        <v>621</v>
      </c>
      <c r="C24" s="304" t="s">
        <v>625</v>
      </c>
      <c r="E24" s="323">
        <f>F24+G24</f>
        <v>0</v>
      </c>
      <c r="F24" s="324"/>
      <c r="G24" s="324"/>
    </row>
    <row r="25" spans="1:9" ht="17.25" customHeight="1" x14ac:dyDescent="0.2">
      <c r="B25" s="289" t="s">
        <v>946</v>
      </c>
      <c r="C25" s="304" t="s">
        <v>626</v>
      </c>
      <c r="E25" s="323">
        <f t="shared" ref="E25:E27" si="1">F25+G25</f>
        <v>0</v>
      </c>
      <c r="F25" s="324"/>
      <c r="G25" s="324"/>
    </row>
    <row r="26" spans="1:9" ht="17.25" customHeight="1" x14ac:dyDescent="0.2">
      <c r="B26" s="289" t="s">
        <v>948</v>
      </c>
      <c r="C26" s="304" t="s">
        <v>947</v>
      </c>
      <c r="E26" s="323">
        <f t="shared" si="1"/>
        <v>0</v>
      </c>
      <c r="F26" s="324"/>
      <c r="G26" s="324"/>
    </row>
    <row r="27" spans="1:9" ht="17.25" customHeight="1" x14ac:dyDescent="0.2">
      <c r="B27" s="289" t="s">
        <v>950</v>
      </c>
      <c r="C27" s="304" t="s">
        <v>949</v>
      </c>
      <c r="E27" s="323">
        <f t="shared" si="1"/>
        <v>0</v>
      </c>
      <c r="F27" s="324"/>
      <c r="G27" s="324"/>
    </row>
    <row r="28" spans="1:9" ht="17.25" customHeight="1" x14ac:dyDescent="0.2">
      <c r="B28" s="289" t="s">
        <v>951</v>
      </c>
      <c r="C28" s="304" t="s">
        <v>622</v>
      </c>
      <c r="E28" s="324"/>
      <c r="I28" s="53"/>
    </row>
    <row r="29" spans="1:9" ht="17.25" customHeight="1" x14ac:dyDescent="0.2">
      <c r="B29" s="289" t="s">
        <v>952</v>
      </c>
      <c r="C29" s="304" t="s">
        <v>623</v>
      </c>
      <c r="E29" s="324"/>
      <c r="I29" s="23"/>
    </row>
    <row r="30" spans="1:9" ht="17.25" customHeight="1" x14ac:dyDescent="0.2">
      <c r="B30" s="289" t="s">
        <v>954</v>
      </c>
      <c r="C30" s="304" t="s">
        <v>953</v>
      </c>
      <c r="E30" s="324"/>
      <c r="I30" s="295"/>
    </row>
    <row r="31" spans="1:9" ht="17.25" customHeight="1" x14ac:dyDescent="0.2">
      <c r="B31" s="289" t="s">
        <v>957</v>
      </c>
      <c r="C31" s="304" t="s">
        <v>955</v>
      </c>
      <c r="E31" s="324"/>
      <c r="I31" s="23"/>
    </row>
    <row r="32" spans="1:9" ht="11.25" customHeight="1" x14ac:dyDescent="0.2">
      <c r="I32" s="295"/>
    </row>
    <row r="33" spans="2:9" ht="17.25" customHeight="1" x14ac:dyDescent="0.2">
      <c r="B33" s="309" t="s">
        <v>956</v>
      </c>
      <c r="I33" s="23"/>
    </row>
    <row r="34" spans="2:9" ht="17.25" customHeight="1" x14ac:dyDescent="0.2">
      <c r="B34" s="289" t="s">
        <v>958</v>
      </c>
      <c r="C34" s="304" t="s">
        <v>619</v>
      </c>
    </row>
    <row r="35" spans="2:9" ht="17.25" customHeight="1" x14ac:dyDescent="0.2">
      <c r="C35" s="325"/>
      <c r="D35" s="304"/>
      <c r="E35" s="322" t="s">
        <v>0</v>
      </c>
      <c r="F35" s="322" t="s">
        <v>598</v>
      </c>
      <c r="G35" s="322" t="s">
        <v>599</v>
      </c>
    </row>
    <row r="36" spans="2:9" ht="17.25" customHeight="1" x14ac:dyDescent="0.2">
      <c r="C36" s="325"/>
      <c r="D36" s="326" t="s">
        <v>0</v>
      </c>
      <c r="E36" s="323">
        <f>F36+G36</f>
        <v>0</v>
      </c>
      <c r="F36" s="327">
        <f>+F37+F38</f>
        <v>0</v>
      </c>
      <c r="G36" s="327">
        <f>+G37+G38</f>
        <v>0</v>
      </c>
    </row>
    <row r="37" spans="2:9" ht="17.25" customHeight="1" x14ac:dyDescent="0.2">
      <c r="C37" s="325"/>
      <c r="D37" s="326" t="s">
        <v>104</v>
      </c>
      <c r="E37" s="323">
        <f>+F37+G37</f>
        <v>0</v>
      </c>
      <c r="F37" s="324"/>
      <c r="G37" s="324"/>
    </row>
    <row r="38" spans="2:9" ht="17.25" customHeight="1" x14ac:dyDescent="0.2">
      <c r="C38" s="325"/>
      <c r="D38" s="326" t="s">
        <v>105</v>
      </c>
      <c r="E38" s="323">
        <f>+F38+G38</f>
        <v>0</v>
      </c>
      <c r="F38" s="324"/>
      <c r="G38" s="324"/>
    </row>
    <row r="39" spans="2:9" ht="4.5" customHeight="1" x14ac:dyDescent="0.2">
      <c r="B39" s="328"/>
      <c r="C39" s="329"/>
      <c r="D39" s="329"/>
      <c r="E39" s="330"/>
      <c r="F39" s="330"/>
      <c r="G39" s="330"/>
      <c r="H39" s="331"/>
      <c r="I39" s="55"/>
    </row>
    <row r="40" spans="2:9" x14ac:dyDescent="0.2">
      <c r="B40" s="332" t="s">
        <v>596</v>
      </c>
      <c r="C40" s="329"/>
      <c r="D40" s="329"/>
      <c r="E40" s="330"/>
      <c r="F40" s="330"/>
      <c r="G40" s="333"/>
      <c r="H40" s="334"/>
      <c r="I40" s="56"/>
    </row>
    <row r="41" spans="2:9" ht="21" customHeight="1" x14ac:dyDescent="0.2">
      <c r="B41" s="654"/>
      <c r="C41" s="655"/>
      <c r="D41" s="655"/>
      <c r="E41" s="655"/>
      <c r="F41" s="655"/>
      <c r="G41" s="655"/>
      <c r="H41" s="655"/>
      <c r="I41" s="656"/>
    </row>
    <row r="42" spans="2:9" ht="21" customHeight="1" x14ac:dyDescent="0.2">
      <c r="B42" s="657"/>
      <c r="C42" s="658"/>
      <c r="D42" s="658"/>
      <c r="E42" s="658"/>
      <c r="F42" s="658"/>
      <c r="G42" s="658"/>
      <c r="H42" s="658"/>
      <c r="I42" s="659"/>
    </row>
    <row r="43" spans="2:9" ht="21" customHeight="1" x14ac:dyDescent="0.2">
      <c r="B43" s="657"/>
      <c r="C43" s="658"/>
      <c r="D43" s="658"/>
      <c r="E43" s="658"/>
      <c r="F43" s="658"/>
      <c r="G43" s="658"/>
      <c r="H43" s="658"/>
      <c r="I43" s="659"/>
    </row>
    <row r="44" spans="2:9" ht="21" customHeight="1" x14ac:dyDescent="0.2">
      <c r="B44" s="660"/>
      <c r="C44" s="661"/>
      <c r="D44" s="661"/>
      <c r="E44" s="661"/>
      <c r="F44" s="661"/>
      <c r="G44" s="661"/>
      <c r="H44" s="661"/>
      <c r="I44" s="662"/>
    </row>
  </sheetData>
  <sheetProtection algorithmName="SHA-512" hashValue="bfT5o/ib/k0Wxh69RCEAnrzgPEfbLzvgVWjtWrqZI+CD/OqH3ROsEoWxufDuCZApHDAB1sQF54bDmBXFFVqLFw==" saltValue="NzjX8T/VUBWvTf7aXXjFBQ==" spinCount="100000" sheet="1" objects="1" scenarios="1"/>
  <mergeCells count="13">
    <mergeCell ref="C18:E18"/>
    <mergeCell ref="C19:E19"/>
    <mergeCell ref="C20:E20"/>
    <mergeCell ref="B41:I44"/>
    <mergeCell ref="C14:E14"/>
    <mergeCell ref="C15:E15"/>
    <mergeCell ref="C16:E16"/>
    <mergeCell ref="C17:E17"/>
    <mergeCell ref="F2:I3"/>
    <mergeCell ref="C11:H11"/>
    <mergeCell ref="C12:E13"/>
    <mergeCell ref="F12:F13"/>
    <mergeCell ref="G12:I12"/>
  </mergeCells>
  <conditionalFormatting sqref="I28 G14:G18">
    <cfRule type="cellIs" dxfId="11" priority="6" operator="equal">
      <formula>0</formula>
    </cfRule>
  </conditionalFormatting>
  <conditionalFormatting sqref="I28 E37:E38 E24:E27">
    <cfRule type="cellIs" dxfId="10" priority="5" operator="equal">
      <formula>0</formula>
    </cfRule>
  </conditionalFormatting>
  <conditionalFormatting sqref="E36">
    <cfRule type="cellIs" dxfId="9" priority="4" operator="equal">
      <formula>0</formula>
    </cfRule>
  </conditionalFormatting>
  <conditionalFormatting sqref="F36:G36">
    <cfRule type="cellIs" dxfId="8" priority="3" operator="equal">
      <formula>0</formula>
    </cfRule>
  </conditionalFormatting>
  <conditionalFormatting sqref="G20">
    <cfRule type="cellIs" dxfId="7" priority="2" operator="equal">
      <formula>0</formula>
    </cfRule>
  </conditionalFormatting>
  <conditionalFormatting sqref="G19">
    <cfRule type="cellIs" dxfId="6" priority="1" operator="equal">
      <formula>0</formula>
    </cfRule>
  </conditionalFormatting>
  <dataValidations count="1">
    <dataValidation type="list" allowBlank="1" showInputMessage="1" showErrorMessage="1" sqref="C5:C9">
      <formula1>sino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scale="67" fitToWidth="0" orientation="landscape" r:id="rId1"/>
  <headerFooter>
    <oddFooter>&amp;R&amp;"+,Negrita Cursiva"Académica Nocturna, &amp;"+,Cursiva"página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J37"/>
  <sheetViews>
    <sheetView showGridLines="0" showRowColHeaders="0" zoomScaleNormal="100" workbookViewId="0"/>
  </sheetViews>
  <sheetFormatPr baseColWidth="10" defaultRowHeight="14.25" x14ac:dyDescent="0.2"/>
  <cols>
    <col min="1" max="1" width="6.140625" style="304" customWidth="1"/>
    <col min="2" max="2" width="3.5703125" style="310" customWidth="1"/>
    <col min="3" max="3" width="4.85546875" style="310" customWidth="1"/>
    <col min="4" max="4" width="17.7109375" style="310" customWidth="1"/>
    <col min="5" max="5" width="24.140625" style="304" customWidth="1"/>
    <col min="6" max="10" width="15.28515625" style="304" customWidth="1"/>
    <col min="11" max="16384" width="11.42578125" style="15"/>
  </cols>
  <sheetData>
    <row r="1" spans="1:10" ht="18" x14ac:dyDescent="0.25">
      <c r="A1" s="303" t="s">
        <v>1200</v>
      </c>
      <c r="C1" s="303"/>
      <c r="D1" s="303"/>
      <c r="E1" s="303"/>
    </row>
    <row r="2" spans="1:10" ht="18" x14ac:dyDescent="0.25">
      <c r="A2" s="335" t="s">
        <v>934</v>
      </c>
      <c r="C2" s="306"/>
      <c r="D2" s="306"/>
      <c r="E2" s="306"/>
      <c r="H2" s="665" t="s">
        <v>933</v>
      </c>
      <c r="I2" s="666"/>
      <c r="J2" s="667"/>
    </row>
    <row r="3" spans="1:10" ht="18" x14ac:dyDescent="0.25">
      <c r="A3" s="335" t="s">
        <v>970</v>
      </c>
      <c r="H3" s="668"/>
      <c r="I3" s="669"/>
      <c r="J3" s="670"/>
    </row>
    <row r="4" spans="1:10" ht="32.25" customHeight="1" thickBot="1" x14ac:dyDescent="0.25">
      <c r="B4" s="336" t="s">
        <v>1482</v>
      </c>
      <c r="C4" s="337" t="s">
        <v>1194</v>
      </c>
    </row>
    <row r="5" spans="1:10" ht="32.25" customHeight="1" thickTop="1" x14ac:dyDescent="0.2">
      <c r="C5" s="671" t="s">
        <v>107</v>
      </c>
      <c r="D5" s="671"/>
      <c r="E5" s="671"/>
      <c r="F5" s="673" t="s">
        <v>959</v>
      </c>
      <c r="G5" s="675" t="s">
        <v>960</v>
      </c>
      <c r="H5" s="675" t="s">
        <v>961</v>
      </c>
      <c r="I5" s="675" t="s">
        <v>1195</v>
      </c>
      <c r="J5" s="677" t="s">
        <v>1196</v>
      </c>
    </row>
    <row r="6" spans="1:10" ht="32.25" customHeight="1" thickBot="1" x14ac:dyDescent="0.25">
      <c r="C6" s="672"/>
      <c r="D6" s="672"/>
      <c r="E6" s="672"/>
      <c r="F6" s="674"/>
      <c r="G6" s="676"/>
      <c r="H6" s="676"/>
      <c r="I6" s="676"/>
      <c r="J6" s="678"/>
    </row>
    <row r="7" spans="1:10" ht="19.5" customHeight="1" thickTop="1" thickBot="1" x14ac:dyDescent="0.25">
      <c r="C7" s="689" t="s">
        <v>0</v>
      </c>
      <c r="D7" s="689"/>
      <c r="E7" s="689"/>
      <c r="F7" s="338">
        <f>SUM(F8:F25)</f>
        <v>0</v>
      </c>
      <c r="G7" s="339">
        <f>SUM(G8:G25)</f>
        <v>0</v>
      </c>
      <c r="H7" s="339">
        <f>SUM(H8:H25)</f>
        <v>0</v>
      </c>
      <c r="I7" s="339">
        <f>SUM(I8:I25)</f>
        <v>0</v>
      </c>
      <c r="J7" s="340">
        <f>SUM(J8:J25)</f>
        <v>0</v>
      </c>
    </row>
    <row r="8" spans="1:10" ht="19.5" customHeight="1" x14ac:dyDescent="0.2">
      <c r="C8" s="341" t="s">
        <v>108</v>
      </c>
      <c r="D8" s="341"/>
      <c r="E8" s="341"/>
      <c r="F8" s="342"/>
      <c r="G8" s="343"/>
      <c r="H8" s="343"/>
      <c r="I8" s="343"/>
      <c r="J8" s="344"/>
    </row>
    <row r="9" spans="1:10" ht="19.5" customHeight="1" x14ac:dyDescent="0.2">
      <c r="C9" s="345" t="s">
        <v>110</v>
      </c>
      <c r="D9" s="345"/>
      <c r="E9" s="345"/>
      <c r="F9" s="346"/>
      <c r="G9" s="347"/>
      <c r="H9" s="347"/>
      <c r="I9" s="347"/>
      <c r="J9" s="348"/>
    </row>
    <row r="10" spans="1:10" ht="19.5" customHeight="1" x14ac:dyDescent="0.2">
      <c r="C10" s="345" t="s">
        <v>109</v>
      </c>
      <c r="D10" s="345"/>
      <c r="E10" s="345"/>
      <c r="F10" s="346"/>
      <c r="G10" s="347"/>
      <c r="H10" s="347"/>
      <c r="I10" s="347"/>
      <c r="J10" s="348"/>
    </row>
    <row r="11" spans="1:10" ht="19.5" customHeight="1" x14ac:dyDescent="0.2">
      <c r="C11" s="349" t="s">
        <v>962</v>
      </c>
      <c r="D11" s="350"/>
      <c r="E11" s="351"/>
      <c r="F11" s="346"/>
      <c r="G11" s="347"/>
      <c r="H11" s="347"/>
      <c r="I11" s="347"/>
      <c r="J11" s="348"/>
    </row>
    <row r="12" spans="1:10" ht="19.5" customHeight="1" x14ac:dyDescent="0.2">
      <c r="C12" s="345" t="s">
        <v>922</v>
      </c>
      <c r="D12" s="350"/>
      <c r="E12" s="352"/>
      <c r="F12" s="346"/>
      <c r="G12" s="347"/>
      <c r="H12" s="347"/>
      <c r="I12" s="347"/>
      <c r="J12" s="348"/>
    </row>
    <row r="13" spans="1:10" ht="19.5" customHeight="1" x14ac:dyDescent="0.2">
      <c r="C13" s="345" t="s">
        <v>925</v>
      </c>
      <c r="D13" s="351"/>
      <c r="E13" s="352"/>
      <c r="F13" s="346"/>
      <c r="G13" s="347"/>
      <c r="H13" s="347"/>
      <c r="I13" s="347"/>
      <c r="J13" s="348"/>
    </row>
    <row r="14" spans="1:10" ht="19.5" customHeight="1" x14ac:dyDescent="0.2">
      <c r="C14" s="345" t="s">
        <v>926</v>
      </c>
      <c r="D14" s="351"/>
      <c r="E14" s="352"/>
      <c r="F14" s="346"/>
      <c r="G14" s="347"/>
      <c r="H14" s="347"/>
      <c r="I14" s="347"/>
      <c r="J14" s="348"/>
    </row>
    <row r="15" spans="1:10" ht="19.5" customHeight="1" x14ac:dyDescent="0.2">
      <c r="C15" s="345" t="s">
        <v>927</v>
      </c>
      <c r="D15" s="351"/>
      <c r="E15" s="352"/>
      <c r="F15" s="346"/>
      <c r="G15" s="347"/>
      <c r="H15" s="347"/>
      <c r="I15" s="347"/>
      <c r="J15" s="348"/>
    </row>
    <row r="16" spans="1:10" ht="19.5" customHeight="1" x14ac:dyDescent="0.2">
      <c r="C16" s="345" t="s">
        <v>928</v>
      </c>
      <c r="D16" s="351"/>
      <c r="E16" s="352"/>
      <c r="F16" s="346"/>
      <c r="G16" s="347"/>
      <c r="H16" s="347"/>
      <c r="I16" s="347"/>
      <c r="J16" s="348"/>
    </row>
    <row r="17" spans="1:10" ht="19.5" customHeight="1" x14ac:dyDescent="0.2">
      <c r="C17" s="345" t="s">
        <v>963</v>
      </c>
      <c r="D17" s="351"/>
      <c r="E17" s="352"/>
      <c r="F17" s="346"/>
      <c r="G17" s="347"/>
      <c r="H17" s="347"/>
      <c r="I17" s="347"/>
      <c r="J17" s="348"/>
    </row>
    <row r="18" spans="1:10" ht="19.5" customHeight="1" x14ac:dyDescent="0.2">
      <c r="C18" s="345" t="s">
        <v>964</v>
      </c>
      <c r="D18" s="351"/>
      <c r="E18" s="352"/>
      <c r="F18" s="346"/>
      <c r="G18" s="693"/>
      <c r="H18" s="694"/>
      <c r="I18" s="694"/>
      <c r="J18" s="694"/>
    </row>
    <row r="19" spans="1:10" ht="19.5" customHeight="1" x14ac:dyDescent="0.2">
      <c r="C19" s="345" t="s">
        <v>111</v>
      </c>
      <c r="D19" s="351"/>
      <c r="E19" s="352"/>
      <c r="F19" s="346"/>
      <c r="G19" s="347"/>
      <c r="H19" s="347"/>
      <c r="I19" s="347"/>
      <c r="J19" s="348"/>
    </row>
    <row r="20" spans="1:10" ht="19.5" customHeight="1" x14ac:dyDescent="0.2">
      <c r="C20" s="345" t="s">
        <v>112</v>
      </c>
      <c r="D20" s="351"/>
      <c r="E20" s="352"/>
      <c r="F20" s="346"/>
      <c r="G20" s="347"/>
      <c r="H20" s="347"/>
      <c r="I20" s="347"/>
      <c r="J20" s="348"/>
    </row>
    <row r="21" spans="1:10" ht="19.5" customHeight="1" x14ac:dyDescent="0.2">
      <c r="C21" s="345" t="s">
        <v>965</v>
      </c>
      <c r="D21" s="351"/>
      <c r="E21" s="352"/>
      <c r="F21" s="346"/>
      <c r="G21" s="347"/>
      <c r="H21" s="347"/>
      <c r="I21" s="347"/>
      <c r="J21" s="348"/>
    </row>
    <row r="22" spans="1:10" ht="19.5" customHeight="1" x14ac:dyDescent="0.2">
      <c r="C22" s="345" t="s">
        <v>966</v>
      </c>
      <c r="D22" s="351"/>
      <c r="E22" s="352"/>
      <c r="F22" s="346"/>
      <c r="G22" s="347"/>
      <c r="H22" s="347"/>
      <c r="I22" s="347"/>
      <c r="J22" s="348"/>
    </row>
    <row r="23" spans="1:10" ht="19.5" customHeight="1" x14ac:dyDescent="0.2">
      <c r="C23" s="345" t="s">
        <v>967</v>
      </c>
      <c r="D23" s="351"/>
      <c r="E23" s="352"/>
      <c r="F23" s="346"/>
      <c r="G23" s="347"/>
      <c r="H23" s="347"/>
      <c r="I23" s="347"/>
      <c r="J23" s="348"/>
    </row>
    <row r="24" spans="1:10" ht="19.5" customHeight="1" x14ac:dyDescent="0.2">
      <c r="C24" s="345" t="s">
        <v>968</v>
      </c>
      <c r="D24" s="352"/>
      <c r="E24" s="352"/>
      <c r="F24" s="353"/>
      <c r="G24" s="324"/>
      <c r="H24" s="324"/>
      <c r="I24" s="324"/>
      <c r="J24" s="354"/>
    </row>
    <row r="25" spans="1:10" ht="19.5" customHeight="1" x14ac:dyDescent="0.2">
      <c r="C25" s="690" t="s">
        <v>1197</v>
      </c>
      <c r="D25" s="690"/>
      <c r="E25" s="690"/>
      <c r="F25" s="355">
        <f>SUM(F26:F28)</f>
        <v>0</v>
      </c>
      <c r="G25" s="356">
        <f>SUM(G26:G28)</f>
        <v>0</v>
      </c>
      <c r="H25" s="356">
        <f>SUM(H26:H28)</f>
        <v>0</v>
      </c>
      <c r="I25" s="356">
        <f>SUM(I26:I28)</f>
        <v>0</v>
      </c>
      <c r="J25" s="357">
        <f>SUM(J26:J28)</f>
        <v>0</v>
      </c>
    </row>
    <row r="26" spans="1:10" ht="19.5" customHeight="1" x14ac:dyDescent="0.2">
      <c r="C26" s="358" t="s">
        <v>1479</v>
      </c>
      <c r="D26" s="691"/>
      <c r="E26" s="691"/>
      <c r="F26" s="353"/>
      <c r="G26" s="324"/>
      <c r="H26" s="324"/>
      <c r="I26" s="324"/>
      <c r="J26" s="354"/>
    </row>
    <row r="27" spans="1:10" ht="19.5" customHeight="1" x14ac:dyDescent="0.2">
      <c r="C27" s="359" t="s">
        <v>1480</v>
      </c>
      <c r="D27" s="691"/>
      <c r="E27" s="691"/>
      <c r="F27" s="353"/>
      <c r="G27" s="324"/>
      <c r="H27" s="324"/>
      <c r="I27" s="324"/>
      <c r="J27" s="354"/>
    </row>
    <row r="28" spans="1:10" ht="19.5" customHeight="1" thickBot="1" x14ac:dyDescent="0.25">
      <c r="C28" s="368" t="s">
        <v>1481</v>
      </c>
      <c r="D28" s="692"/>
      <c r="E28" s="692"/>
      <c r="F28" s="361"/>
      <c r="G28" s="362"/>
      <c r="H28" s="362"/>
      <c r="I28" s="362"/>
      <c r="J28" s="363"/>
    </row>
    <row r="29" spans="1:10" ht="15" thickTop="1" x14ac:dyDescent="0.2">
      <c r="A29" s="360"/>
      <c r="C29" s="364" t="s">
        <v>93</v>
      </c>
      <c r="D29" s="364"/>
      <c r="E29" s="330"/>
      <c r="F29" s="365"/>
      <c r="G29" s="365"/>
      <c r="H29" s="365"/>
      <c r="I29" s="365"/>
      <c r="J29" s="365"/>
    </row>
    <row r="30" spans="1:10" x14ac:dyDescent="0.2">
      <c r="C30" s="366" t="s">
        <v>113</v>
      </c>
      <c r="D30" s="366"/>
      <c r="E30" s="366"/>
      <c r="F30" s="367"/>
      <c r="G30" s="367"/>
      <c r="H30" s="367"/>
      <c r="I30" s="367"/>
      <c r="J30" s="367"/>
    </row>
    <row r="31" spans="1:10" x14ac:dyDescent="0.2">
      <c r="C31" s="679" t="s">
        <v>114</v>
      </c>
      <c r="D31" s="679"/>
      <c r="E31" s="679"/>
      <c r="F31" s="679"/>
      <c r="G31" s="679"/>
      <c r="H31" s="679"/>
      <c r="I31" s="679"/>
      <c r="J31" s="679"/>
    </row>
    <row r="32" spans="1:10" x14ac:dyDescent="0.2">
      <c r="C32" s="329"/>
      <c r="D32" s="329"/>
      <c r="E32" s="330"/>
      <c r="F32" s="331"/>
      <c r="G32" s="331"/>
      <c r="H32" s="331"/>
      <c r="I32" s="331"/>
      <c r="J32" s="331"/>
    </row>
    <row r="33" spans="3:10" x14ac:dyDescent="0.2">
      <c r="C33" s="329" t="s">
        <v>596</v>
      </c>
      <c r="D33" s="329"/>
      <c r="E33" s="330"/>
      <c r="F33" s="334"/>
      <c r="G33" s="334"/>
      <c r="H33" s="334"/>
      <c r="I33" s="334"/>
      <c r="J33" s="334"/>
    </row>
    <row r="34" spans="3:10" ht="24.75" customHeight="1" x14ac:dyDescent="0.2">
      <c r="C34" s="680"/>
      <c r="D34" s="681"/>
      <c r="E34" s="681"/>
      <c r="F34" s="681"/>
      <c r="G34" s="681"/>
      <c r="H34" s="681"/>
      <c r="I34" s="681"/>
      <c r="J34" s="682"/>
    </row>
    <row r="35" spans="3:10" ht="24.75" customHeight="1" x14ac:dyDescent="0.2">
      <c r="C35" s="683"/>
      <c r="D35" s="684"/>
      <c r="E35" s="684"/>
      <c r="F35" s="684"/>
      <c r="G35" s="684"/>
      <c r="H35" s="684"/>
      <c r="I35" s="684"/>
      <c r="J35" s="685"/>
    </row>
    <row r="36" spans="3:10" ht="24.75" customHeight="1" x14ac:dyDescent="0.2">
      <c r="C36" s="683"/>
      <c r="D36" s="684"/>
      <c r="E36" s="684"/>
      <c r="F36" s="684"/>
      <c r="G36" s="684"/>
      <c r="H36" s="684"/>
      <c r="I36" s="684"/>
      <c r="J36" s="685"/>
    </row>
    <row r="37" spans="3:10" ht="24.75" customHeight="1" x14ac:dyDescent="0.2">
      <c r="C37" s="686"/>
      <c r="D37" s="687"/>
      <c r="E37" s="687"/>
      <c r="F37" s="687"/>
      <c r="G37" s="687"/>
      <c r="H37" s="687"/>
      <c r="I37" s="687"/>
      <c r="J37" s="688"/>
    </row>
  </sheetData>
  <sheetProtection algorithmName="SHA-512" hashValue="PZMUJ2tZf78sORosojMMFh//Odv5oHwY/GHdI43i/2ksHLr3b0qoYmlukwduqo5yHckif9YCszOXYMOs3odSGw==" saltValue="JCvyfW14fMndO35IQnYmbg==" spinCount="100000" sheet="1" objects="1" scenarios="1"/>
  <mergeCells count="15">
    <mergeCell ref="C31:J31"/>
    <mergeCell ref="C34:J37"/>
    <mergeCell ref="C7:E7"/>
    <mergeCell ref="C25:E25"/>
    <mergeCell ref="D26:E26"/>
    <mergeCell ref="D27:E27"/>
    <mergeCell ref="D28:E28"/>
    <mergeCell ref="G18:J18"/>
    <mergeCell ref="H2:J3"/>
    <mergeCell ref="C5:E6"/>
    <mergeCell ref="F5:F6"/>
    <mergeCell ref="G5:G6"/>
    <mergeCell ref="H5:H6"/>
    <mergeCell ref="I5:I6"/>
    <mergeCell ref="J5:J6"/>
  </mergeCells>
  <conditionalFormatting sqref="F7:G7 J7">
    <cfRule type="cellIs" dxfId="5" priority="5" operator="equal">
      <formula>0</formula>
    </cfRule>
  </conditionalFormatting>
  <conditionalFormatting sqref="F25:G25 J25">
    <cfRule type="cellIs" dxfId="4" priority="6" operator="equal">
      <formula>0</formula>
    </cfRule>
  </conditionalFormatting>
  <conditionalFormatting sqref="H7">
    <cfRule type="cellIs" dxfId="3" priority="3" operator="equal">
      <formula>0</formula>
    </cfRule>
  </conditionalFormatting>
  <conditionalFormatting sqref="H25">
    <cfRule type="cellIs" dxfId="2" priority="4" operator="equal">
      <formula>0</formula>
    </cfRule>
  </conditionalFormatting>
  <conditionalFormatting sqref="I7">
    <cfRule type="cellIs" dxfId="1" priority="1" operator="equal">
      <formula>0</formula>
    </cfRule>
  </conditionalFormatting>
  <conditionalFormatting sqref="I25">
    <cfRule type="cellIs" dxfId="0" priority="2" operator="equal">
      <formula>0</formula>
    </cfRule>
  </conditionalFormatting>
  <printOptions horizontalCentered="1" verticalCentered="1"/>
  <pageMargins left="0.70866141732283472" right="0.70866141732283472" top="0.15748031496062992" bottom="0.35433070866141736" header="0.19685039370078741" footer="0.15748031496062992"/>
  <pageSetup scale="79" fitToWidth="0" orientation="landscape" r:id="rId1"/>
  <headerFooter>
    <oddFooter>&amp;R&amp;"+,Negrita Cursiva"Académica Nocturna, &amp;"+,Cursiva"página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A1:S56"/>
  <sheetViews>
    <sheetView zoomScale="80" zoomScaleNormal="80" workbookViewId="0">
      <pane ySplit="2" topLeftCell="A3" activePane="bottomLeft" state="frozen"/>
      <selection activeCell="B1" sqref="B1"/>
      <selection pane="bottomLeft" activeCell="M4" sqref="M4:Q56"/>
    </sheetView>
  </sheetViews>
  <sheetFormatPr baseColWidth="10" defaultRowHeight="15" x14ac:dyDescent="0.25"/>
  <cols>
    <col min="1" max="1" width="11.5703125" style="2" bestFit="1" customWidth="1"/>
    <col min="2" max="2" width="11.28515625" style="2" bestFit="1" customWidth="1"/>
    <col min="3" max="3" width="53.42578125" style="2" bestFit="1" customWidth="1"/>
    <col min="4" max="4" width="21.28515625" style="2" bestFit="1" customWidth="1"/>
    <col min="5" max="5" width="9.28515625" style="2" bestFit="1" customWidth="1"/>
    <col min="6" max="6" width="6.42578125" style="2" bestFit="1" customWidth="1"/>
    <col min="7" max="7" width="7.85546875" style="2" bestFit="1" customWidth="1"/>
    <col min="8" max="8" width="7.28515625" style="2" bestFit="1" customWidth="1"/>
    <col min="9" max="9" width="8" style="2" customWidth="1"/>
    <col min="10" max="10" width="14.28515625" style="2" bestFit="1" customWidth="1"/>
    <col min="11" max="11" width="11.7109375" style="2" bestFit="1" customWidth="1"/>
    <col min="12" max="13" width="12.85546875" style="2" bestFit="1" customWidth="1"/>
    <col min="14" max="14" width="17.42578125" style="2" bestFit="1" customWidth="1"/>
    <col min="15" max="15" width="37.85546875" style="2" bestFit="1" customWidth="1"/>
    <col min="16" max="16" width="13.5703125" style="2" bestFit="1" customWidth="1"/>
    <col min="17" max="17" width="9.85546875" style="2" bestFit="1" customWidth="1"/>
    <col min="18" max="18" width="11.5703125" style="2" bestFit="1" customWidth="1"/>
    <col min="19" max="19" width="10.85546875" style="2" bestFit="1" customWidth="1"/>
    <col min="20" max="16384" width="11.42578125" style="1"/>
  </cols>
  <sheetData>
    <row r="1" spans="1:19" x14ac:dyDescent="0.25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  <c r="S1" s="5">
        <v>19</v>
      </c>
    </row>
    <row r="2" spans="1:19" s="4" customFormat="1" x14ac:dyDescent="0.25">
      <c r="A2" s="3" t="s">
        <v>32</v>
      </c>
      <c r="B2" s="3" t="s">
        <v>31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594</v>
      </c>
      <c r="J2" s="3" t="s">
        <v>39</v>
      </c>
      <c r="K2" s="3" t="s">
        <v>40</v>
      </c>
      <c r="L2" s="3" t="s">
        <v>41</v>
      </c>
      <c r="M2" s="3" t="s">
        <v>42</v>
      </c>
      <c r="N2" s="3" t="s">
        <v>43</v>
      </c>
      <c r="O2" s="3" t="s">
        <v>44</v>
      </c>
      <c r="P2" s="3" t="s">
        <v>45</v>
      </c>
      <c r="Q2" s="3" t="s">
        <v>46</v>
      </c>
      <c r="R2" s="3" t="s">
        <v>660</v>
      </c>
      <c r="S2" s="3" t="s">
        <v>661</v>
      </c>
    </row>
    <row r="3" spans="1:19" s="4" customFormat="1" x14ac:dyDescent="0.25">
      <c r="A3" s="299" t="s">
        <v>1183</v>
      </c>
      <c r="B3" s="3" t="s">
        <v>1181</v>
      </c>
      <c r="C3" s="3" t="s">
        <v>1182</v>
      </c>
      <c r="D3" s="3" t="s">
        <v>644</v>
      </c>
      <c r="E3" s="3" t="s">
        <v>8</v>
      </c>
      <c r="F3" s="3" t="s">
        <v>47</v>
      </c>
      <c r="G3" s="3" t="s">
        <v>1184</v>
      </c>
      <c r="H3" s="3" t="s">
        <v>9</v>
      </c>
      <c r="I3" s="3" t="str">
        <f t="shared" ref="I3:I34" si="0">CONCATENATE(F3,"-",G3,"-",H3)</f>
        <v>1-15-04</v>
      </c>
      <c r="J3" s="3"/>
      <c r="K3" s="3"/>
      <c r="L3" s="3"/>
      <c r="M3" s="3" t="s">
        <v>1185</v>
      </c>
      <c r="N3" s="3" t="s">
        <v>1186</v>
      </c>
      <c r="O3" s="3" t="s">
        <v>1187</v>
      </c>
      <c r="P3" s="3">
        <v>22734707</v>
      </c>
      <c r="Q3" s="3">
        <v>22733771</v>
      </c>
      <c r="R3" s="3"/>
      <c r="S3" s="3"/>
    </row>
    <row r="4" spans="1:19" x14ac:dyDescent="0.25">
      <c r="A4" s="9" t="s">
        <v>971</v>
      </c>
      <c r="B4" s="8" t="s">
        <v>972</v>
      </c>
      <c r="C4" s="7" t="s">
        <v>973</v>
      </c>
      <c r="D4" s="10" t="s">
        <v>644</v>
      </c>
      <c r="E4" s="10" t="s">
        <v>6</v>
      </c>
      <c r="F4" s="11" t="s">
        <v>47</v>
      </c>
      <c r="G4" s="11" t="s">
        <v>15</v>
      </c>
      <c r="H4" s="11" t="s">
        <v>6</v>
      </c>
      <c r="I4" s="7" t="str">
        <f t="shared" si="0"/>
        <v>1-08-01</v>
      </c>
      <c r="J4" s="7"/>
      <c r="K4" s="7"/>
      <c r="L4" s="7"/>
      <c r="M4" s="13" t="s">
        <v>1127</v>
      </c>
      <c r="N4" s="13" t="s">
        <v>87</v>
      </c>
      <c r="O4" s="13" t="s">
        <v>1488</v>
      </c>
      <c r="P4" s="13">
        <v>22215349</v>
      </c>
      <c r="Q4" s="13">
        <v>0</v>
      </c>
      <c r="R4" s="7" t="s">
        <v>905</v>
      </c>
      <c r="S4" s="7"/>
    </row>
    <row r="5" spans="1:19" x14ac:dyDescent="0.25">
      <c r="A5" s="9" t="s">
        <v>974</v>
      </c>
      <c r="B5" s="8" t="s">
        <v>975</v>
      </c>
      <c r="C5" s="7" t="s">
        <v>976</v>
      </c>
      <c r="D5" s="10" t="s">
        <v>643</v>
      </c>
      <c r="E5" s="10" t="s">
        <v>10</v>
      </c>
      <c r="F5" s="11" t="s">
        <v>47</v>
      </c>
      <c r="G5" s="11" t="s">
        <v>6</v>
      </c>
      <c r="H5" s="11" t="s">
        <v>17</v>
      </c>
      <c r="I5" s="7" t="str">
        <f t="shared" si="0"/>
        <v>1-01-10</v>
      </c>
      <c r="J5" s="7"/>
      <c r="K5" s="7"/>
      <c r="L5" s="7"/>
      <c r="M5" s="13" t="s">
        <v>649</v>
      </c>
      <c r="N5" s="13" t="s">
        <v>87</v>
      </c>
      <c r="O5" s="13" t="s">
        <v>1128</v>
      </c>
      <c r="P5" s="13">
        <v>24455665</v>
      </c>
      <c r="Q5" s="13">
        <v>24455665</v>
      </c>
      <c r="R5" s="7" t="s">
        <v>905</v>
      </c>
      <c r="S5" s="7"/>
    </row>
    <row r="6" spans="1:19" x14ac:dyDescent="0.25">
      <c r="A6" s="9" t="s">
        <v>977</v>
      </c>
      <c r="B6" s="8" t="s">
        <v>978</v>
      </c>
      <c r="C6" s="7" t="s">
        <v>979</v>
      </c>
      <c r="D6" s="10" t="s">
        <v>644</v>
      </c>
      <c r="E6" s="10" t="s">
        <v>9</v>
      </c>
      <c r="F6" s="11" t="s">
        <v>47</v>
      </c>
      <c r="G6" s="11" t="s">
        <v>22</v>
      </c>
      <c r="H6" s="11" t="s">
        <v>6</v>
      </c>
      <c r="I6" s="7" t="str">
        <f t="shared" si="0"/>
        <v>1-13-01</v>
      </c>
      <c r="J6" s="7"/>
      <c r="K6" s="7"/>
      <c r="L6" s="7"/>
      <c r="M6" s="13" t="s">
        <v>58</v>
      </c>
      <c r="N6" s="13" t="s">
        <v>87</v>
      </c>
      <c r="O6" s="13" t="s">
        <v>1489</v>
      </c>
      <c r="P6" s="13">
        <v>22355335</v>
      </c>
      <c r="Q6" s="13">
        <v>22355335</v>
      </c>
      <c r="R6" s="7" t="s">
        <v>905</v>
      </c>
      <c r="S6" s="7"/>
    </row>
    <row r="7" spans="1:19" x14ac:dyDescent="0.25">
      <c r="A7" s="9" t="s">
        <v>980</v>
      </c>
      <c r="B7" s="8" t="s">
        <v>647</v>
      </c>
      <c r="C7" s="7" t="s">
        <v>981</v>
      </c>
      <c r="D7" s="10" t="s">
        <v>49</v>
      </c>
      <c r="E7" s="10" t="s">
        <v>13</v>
      </c>
      <c r="F7" s="11" t="s">
        <v>47</v>
      </c>
      <c r="G7" s="11" t="s">
        <v>8</v>
      </c>
      <c r="H7" s="11" t="s">
        <v>6</v>
      </c>
      <c r="I7" s="7" t="str">
        <f t="shared" si="0"/>
        <v>1-03-01</v>
      </c>
      <c r="J7" s="7"/>
      <c r="K7" s="7"/>
      <c r="L7" s="7"/>
      <c r="M7" s="13" t="s">
        <v>49</v>
      </c>
      <c r="N7" s="13" t="s">
        <v>87</v>
      </c>
      <c r="O7" s="13" t="s">
        <v>1129</v>
      </c>
      <c r="P7" s="13">
        <v>22591015</v>
      </c>
      <c r="Q7" s="13">
        <v>22591015</v>
      </c>
      <c r="R7" s="7" t="s">
        <v>905</v>
      </c>
      <c r="S7" s="7"/>
    </row>
    <row r="8" spans="1:19" x14ac:dyDescent="0.25">
      <c r="A8" s="9" t="s">
        <v>982</v>
      </c>
      <c r="B8" s="8" t="s">
        <v>983</v>
      </c>
      <c r="C8" s="7" t="s">
        <v>984</v>
      </c>
      <c r="D8" s="10" t="s">
        <v>67</v>
      </c>
      <c r="E8" s="10" t="s">
        <v>6</v>
      </c>
      <c r="F8" s="11" t="s">
        <v>47</v>
      </c>
      <c r="G8" s="11" t="s">
        <v>9</v>
      </c>
      <c r="H8" s="11" t="s">
        <v>6</v>
      </c>
      <c r="I8" s="7" t="str">
        <f t="shared" si="0"/>
        <v>1-04-01</v>
      </c>
      <c r="J8" s="7"/>
      <c r="K8" s="7"/>
      <c r="L8" s="7"/>
      <c r="M8" s="13" t="s">
        <v>68</v>
      </c>
      <c r="N8" s="13" t="s">
        <v>87</v>
      </c>
      <c r="O8" s="13" t="s">
        <v>1130</v>
      </c>
      <c r="P8" s="13">
        <v>24166450</v>
      </c>
      <c r="Q8" s="13">
        <v>24160009</v>
      </c>
      <c r="R8" s="7" t="s">
        <v>905</v>
      </c>
      <c r="S8" s="7"/>
    </row>
    <row r="9" spans="1:19" x14ac:dyDescent="0.25">
      <c r="A9" s="9" t="s">
        <v>985</v>
      </c>
      <c r="B9" s="8" t="s">
        <v>986</v>
      </c>
      <c r="C9" s="7" t="s">
        <v>987</v>
      </c>
      <c r="D9" s="10" t="s">
        <v>67</v>
      </c>
      <c r="E9" s="10" t="s">
        <v>10</v>
      </c>
      <c r="F9" s="11" t="s">
        <v>47</v>
      </c>
      <c r="G9" s="11" t="s">
        <v>13</v>
      </c>
      <c r="H9" s="11" t="s">
        <v>6</v>
      </c>
      <c r="I9" s="7" t="str">
        <f t="shared" si="0"/>
        <v>1-07-01</v>
      </c>
      <c r="J9" s="7"/>
      <c r="K9" s="7"/>
      <c r="L9" s="7"/>
      <c r="M9" s="13" t="s">
        <v>72</v>
      </c>
      <c r="N9" s="13" t="s">
        <v>87</v>
      </c>
      <c r="O9" s="13" t="s">
        <v>1490</v>
      </c>
      <c r="P9" s="13">
        <v>22493268</v>
      </c>
      <c r="Q9" s="13">
        <v>22493268</v>
      </c>
      <c r="R9" s="7" t="s">
        <v>905</v>
      </c>
      <c r="S9" s="7"/>
    </row>
    <row r="10" spans="1:19" x14ac:dyDescent="0.25">
      <c r="A10" s="9" t="s">
        <v>988</v>
      </c>
      <c r="B10" s="8" t="s">
        <v>989</v>
      </c>
      <c r="C10" s="7" t="s">
        <v>990</v>
      </c>
      <c r="D10" s="10" t="s">
        <v>73</v>
      </c>
      <c r="E10" s="10" t="s">
        <v>6</v>
      </c>
      <c r="F10" s="11" t="s">
        <v>47</v>
      </c>
      <c r="G10" s="11" t="s">
        <v>74</v>
      </c>
      <c r="H10" s="11" t="s">
        <v>6</v>
      </c>
      <c r="I10" s="7" t="str">
        <f t="shared" si="0"/>
        <v>1-19-01</v>
      </c>
      <c r="J10" s="7"/>
      <c r="K10" s="7"/>
      <c r="L10" s="7"/>
      <c r="M10" s="13" t="s">
        <v>1131</v>
      </c>
      <c r="N10" s="13" t="s">
        <v>87</v>
      </c>
      <c r="O10" s="13" t="s">
        <v>1132</v>
      </c>
      <c r="P10" s="13">
        <v>27710267</v>
      </c>
      <c r="Q10" s="13">
        <v>27710267</v>
      </c>
      <c r="R10" s="7" t="s">
        <v>905</v>
      </c>
      <c r="S10" s="7"/>
    </row>
    <row r="11" spans="1:19" x14ac:dyDescent="0.25">
      <c r="A11" s="9" t="s">
        <v>991</v>
      </c>
      <c r="B11" s="8" t="s">
        <v>992</v>
      </c>
      <c r="C11" s="7" t="s">
        <v>993</v>
      </c>
      <c r="D11" s="10" t="s">
        <v>645</v>
      </c>
      <c r="E11" s="10" t="s">
        <v>6</v>
      </c>
      <c r="F11" s="11" t="s">
        <v>56</v>
      </c>
      <c r="G11" s="11" t="s">
        <v>8</v>
      </c>
      <c r="H11" s="11" t="s">
        <v>6</v>
      </c>
      <c r="I11" s="7" t="str">
        <f t="shared" si="0"/>
        <v>6-03-01</v>
      </c>
      <c r="J11" s="7"/>
      <c r="K11" s="7"/>
      <c r="L11" s="7"/>
      <c r="M11" s="13" t="s">
        <v>1133</v>
      </c>
      <c r="N11" s="13" t="s">
        <v>87</v>
      </c>
      <c r="O11" s="13" t="s">
        <v>1491</v>
      </c>
      <c r="P11" s="13">
        <v>24279753</v>
      </c>
      <c r="Q11" s="13">
        <v>24279753</v>
      </c>
      <c r="R11" s="7" t="s">
        <v>905</v>
      </c>
      <c r="S11" s="7"/>
    </row>
    <row r="12" spans="1:19" x14ac:dyDescent="0.25">
      <c r="A12" s="9" t="s">
        <v>994</v>
      </c>
      <c r="B12" s="8" t="s">
        <v>995</v>
      </c>
      <c r="C12" s="7" t="s">
        <v>996</v>
      </c>
      <c r="D12" s="10" t="s">
        <v>52</v>
      </c>
      <c r="E12" s="10" t="s">
        <v>6</v>
      </c>
      <c r="F12" s="11" t="s">
        <v>48</v>
      </c>
      <c r="G12" s="11" t="s">
        <v>6</v>
      </c>
      <c r="H12" s="11" t="s">
        <v>6</v>
      </c>
      <c r="I12" s="7" t="str">
        <f t="shared" si="0"/>
        <v>2-01-01</v>
      </c>
      <c r="J12" s="7"/>
      <c r="K12" s="7"/>
      <c r="L12" s="7"/>
      <c r="M12" s="13" t="s">
        <v>651</v>
      </c>
      <c r="N12" s="13" t="s">
        <v>87</v>
      </c>
      <c r="O12" s="13" t="s">
        <v>1492</v>
      </c>
      <c r="P12" s="13">
        <v>22411659</v>
      </c>
      <c r="Q12" s="13">
        <v>22411659</v>
      </c>
      <c r="R12" s="7" t="s">
        <v>905</v>
      </c>
      <c r="S12" s="7"/>
    </row>
    <row r="13" spans="1:19" x14ac:dyDescent="0.25">
      <c r="A13" s="9" t="s">
        <v>997</v>
      </c>
      <c r="B13" s="8" t="s">
        <v>998</v>
      </c>
      <c r="C13" s="7" t="s">
        <v>999</v>
      </c>
      <c r="D13" s="10" t="s">
        <v>52</v>
      </c>
      <c r="E13" s="10" t="s">
        <v>12</v>
      </c>
      <c r="F13" s="11" t="s">
        <v>48</v>
      </c>
      <c r="G13" s="11" t="s">
        <v>8</v>
      </c>
      <c r="H13" s="11" t="s">
        <v>9</v>
      </c>
      <c r="I13" s="7" t="str">
        <f t="shared" si="0"/>
        <v>2-03-04</v>
      </c>
      <c r="J13" s="7"/>
      <c r="K13" s="7"/>
      <c r="L13" s="7"/>
      <c r="M13" s="13" t="s">
        <v>82</v>
      </c>
      <c r="N13" s="13" t="s">
        <v>87</v>
      </c>
      <c r="O13" s="13" t="s">
        <v>1493</v>
      </c>
      <c r="P13" s="13">
        <v>24443019</v>
      </c>
      <c r="Q13" s="13">
        <v>24943385</v>
      </c>
      <c r="R13" s="7" t="s">
        <v>905</v>
      </c>
      <c r="S13" s="7"/>
    </row>
    <row r="14" spans="1:19" x14ac:dyDescent="0.25">
      <c r="A14" s="9" t="s">
        <v>1000</v>
      </c>
      <c r="B14" s="8" t="s">
        <v>1001</v>
      </c>
      <c r="C14" s="7" t="s">
        <v>1002</v>
      </c>
      <c r="D14" s="10" t="s">
        <v>51</v>
      </c>
      <c r="E14" s="10" t="s">
        <v>12</v>
      </c>
      <c r="F14" s="11" t="s">
        <v>48</v>
      </c>
      <c r="G14" s="11" t="s">
        <v>13</v>
      </c>
      <c r="H14" s="11" t="s">
        <v>6</v>
      </c>
      <c r="I14" s="7" t="str">
        <f t="shared" si="0"/>
        <v>2-07-01</v>
      </c>
      <c r="J14" s="7"/>
      <c r="K14" s="7"/>
      <c r="L14" s="7"/>
      <c r="M14" s="13" t="s">
        <v>1134</v>
      </c>
      <c r="N14" s="13" t="s">
        <v>87</v>
      </c>
      <c r="O14" s="13" t="s">
        <v>1135</v>
      </c>
      <c r="P14" s="13">
        <v>24531322</v>
      </c>
      <c r="Q14" s="13">
        <v>24531322</v>
      </c>
      <c r="R14" s="7" t="s">
        <v>905</v>
      </c>
      <c r="S14" s="7"/>
    </row>
    <row r="15" spans="1:19" x14ac:dyDescent="0.25">
      <c r="A15" s="9" t="s">
        <v>1003</v>
      </c>
      <c r="B15" s="8" t="s">
        <v>1004</v>
      </c>
      <c r="C15" s="7" t="s">
        <v>1005</v>
      </c>
      <c r="D15" s="10" t="s">
        <v>51</v>
      </c>
      <c r="E15" s="10" t="s">
        <v>6</v>
      </c>
      <c r="F15" s="11" t="s">
        <v>48</v>
      </c>
      <c r="G15" s="11" t="s">
        <v>7</v>
      </c>
      <c r="H15" s="11" t="s">
        <v>12</v>
      </c>
      <c r="I15" s="7" t="str">
        <f t="shared" si="0"/>
        <v>2-02-06</v>
      </c>
      <c r="J15" s="7"/>
      <c r="K15" s="7"/>
      <c r="L15" s="7"/>
      <c r="M15" s="13" t="s">
        <v>65</v>
      </c>
      <c r="N15" s="13" t="s">
        <v>87</v>
      </c>
      <c r="O15" s="13" t="s">
        <v>1494</v>
      </c>
      <c r="P15" s="13">
        <v>24455665</v>
      </c>
      <c r="Q15" s="13">
        <v>24455665</v>
      </c>
      <c r="R15" s="7" t="s">
        <v>905</v>
      </c>
      <c r="S15" s="7"/>
    </row>
    <row r="16" spans="1:19" x14ac:dyDescent="0.25">
      <c r="A16" s="9" t="s">
        <v>1006</v>
      </c>
      <c r="B16" s="8" t="s">
        <v>1007</v>
      </c>
      <c r="C16" s="7" t="s">
        <v>1008</v>
      </c>
      <c r="D16" s="10" t="s">
        <v>51</v>
      </c>
      <c r="E16" s="10" t="s">
        <v>15</v>
      </c>
      <c r="F16" s="11" t="s">
        <v>48</v>
      </c>
      <c r="G16" s="11" t="s">
        <v>12</v>
      </c>
      <c r="H16" s="11" t="s">
        <v>6</v>
      </c>
      <c r="I16" s="7" t="str">
        <f t="shared" si="0"/>
        <v>2-06-01</v>
      </c>
      <c r="J16" s="7"/>
      <c r="K16" s="7"/>
      <c r="L16" s="7"/>
      <c r="M16" s="13" t="s">
        <v>658</v>
      </c>
      <c r="N16" s="13" t="s">
        <v>87</v>
      </c>
      <c r="O16" s="13" t="s">
        <v>1136</v>
      </c>
      <c r="P16" s="13">
        <v>24500036</v>
      </c>
      <c r="Q16" s="13">
        <v>24500036</v>
      </c>
      <c r="R16" s="7" t="s">
        <v>905</v>
      </c>
      <c r="S16" s="7"/>
    </row>
    <row r="17" spans="1:19" x14ac:dyDescent="0.25">
      <c r="A17" s="13" t="s">
        <v>1009</v>
      </c>
      <c r="B17" s="13" t="s">
        <v>1010</v>
      </c>
      <c r="C17" s="7" t="s">
        <v>1011</v>
      </c>
      <c r="D17" s="13" t="s">
        <v>64</v>
      </c>
      <c r="E17" s="13" t="s">
        <v>6</v>
      </c>
      <c r="F17" s="13" t="s">
        <v>50</v>
      </c>
      <c r="G17" s="13" t="s">
        <v>6</v>
      </c>
      <c r="H17" s="13" t="s">
        <v>7</v>
      </c>
      <c r="I17" s="7" t="str">
        <f t="shared" si="0"/>
        <v>3-01-02</v>
      </c>
      <c r="J17" s="7"/>
      <c r="K17" s="7"/>
      <c r="L17" s="7"/>
      <c r="M17" s="13" t="s">
        <v>1137</v>
      </c>
      <c r="N17" s="13" t="s">
        <v>87</v>
      </c>
      <c r="O17" s="13" t="s">
        <v>1495</v>
      </c>
      <c r="P17" s="13">
        <v>25510363</v>
      </c>
      <c r="Q17" s="13">
        <v>86185757</v>
      </c>
      <c r="R17" s="7" t="s">
        <v>905</v>
      </c>
      <c r="S17" s="7"/>
    </row>
    <row r="18" spans="1:19" x14ac:dyDescent="0.25">
      <c r="A18" s="13" t="s">
        <v>1012</v>
      </c>
      <c r="B18" s="13" t="s">
        <v>1013</v>
      </c>
      <c r="C18" s="7" t="s">
        <v>1014</v>
      </c>
      <c r="D18" s="13" t="s">
        <v>64</v>
      </c>
      <c r="E18" s="13" t="s">
        <v>10</v>
      </c>
      <c r="F18" s="13" t="s">
        <v>50</v>
      </c>
      <c r="G18" s="13" t="s">
        <v>7</v>
      </c>
      <c r="H18" s="13" t="s">
        <v>6</v>
      </c>
      <c r="I18" s="7" t="str">
        <f t="shared" si="0"/>
        <v>3-02-01</v>
      </c>
      <c r="J18" s="7"/>
      <c r="K18" s="7"/>
      <c r="L18" s="7"/>
      <c r="M18" s="13" t="s">
        <v>66</v>
      </c>
      <c r="N18" s="13" t="s">
        <v>87</v>
      </c>
      <c r="O18" s="13" t="s">
        <v>1496</v>
      </c>
      <c r="P18" s="13">
        <v>25747404</v>
      </c>
      <c r="Q18" s="13">
        <v>25744600</v>
      </c>
      <c r="R18" s="7" t="s">
        <v>905</v>
      </c>
      <c r="S18" s="7"/>
    </row>
    <row r="19" spans="1:19" x14ac:dyDescent="0.25">
      <c r="A19" s="13" t="s">
        <v>1015</v>
      </c>
      <c r="B19" s="13" t="s">
        <v>1016</v>
      </c>
      <c r="C19" s="7" t="s">
        <v>1017</v>
      </c>
      <c r="D19" s="13" t="s">
        <v>64</v>
      </c>
      <c r="E19" s="13" t="s">
        <v>12</v>
      </c>
      <c r="F19" s="13" t="s">
        <v>50</v>
      </c>
      <c r="G19" s="13" t="s">
        <v>8</v>
      </c>
      <c r="H19" s="13" t="s">
        <v>7</v>
      </c>
      <c r="I19" s="7" t="str">
        <f t="shared" si="0"/>
        <v>3-03-02</v>
      </c>
      <c r="J19" s="7"/>
      <c r="K19" s="7"/>
      <c r="L19" s="7"/>
      <c r="M19" s="13" t="s">
        <v>79</v>
      </c>
      <c r="N19" s="13" t="s">
        <v>87</v>
      </c>
      <c r="O19" s="13" t="s">
        <v>1138</v>
      </c>
      <c r="P19" s="13">
        <v>22795906</v>
      </c>
      <c r="Q19" s="13">
        <v>87243091</v>
      </c>
      <c r="R19" s="7" t="s">
        <v>905</v>
      </c>
      <c r="S19" s="7"/>
    </row>
    <row r="20" spans="1:19" x14ac:dyDescent="0.25">
      <c r="A20" s="13" t="s">
        <v>1018</v>
      </c>
      <c r="B20" s="13" t="s">
        <v>1019</v>
      </c>
      <c r="C20" s="7" t="s">
        <v>1020</v>
      </c>
      <c r="D20" s="13" t="s">
        <v>83</v>
      </c>
      <c r="E20" s="13" t="s">
        <v>7</v>
      </c>
      <c r="F20" s="13" t="s">
        <v>50</v>
      </c>
      <c r="G20" s="13" t="s">
        <v>10</v>
      </c>
      <c r="H20" s="13" t="s">
        <v>6</v>
      </c>
      <c r="I20" s="7" t="str">
        <f t="shared" si="0"/>
        <v>3-05-01</v>
      </c>
      <c r="J20" s="7"/>
      <c r="K20" s="7"/>
      <c r="L20" s="7"/>
      <c r="M20" s="13" t="s">
        <v>1139</v>
      </c>
      <c r="N20" s="13" t="s">
        <v>87</v>
      </c>
      <c r="O20" s="13" t="s">
        <v>1140</v>
      </c>
      <c r="P20" s="13">
        <v>25560098</v>
      </c>
      <c r="Q20" s="13">
        <v>25564993</v>
      </c>
      <c r="R20" s="7" t="s">
        <v>905</v>
      </c>
      <c r="S20" s="7"/>
    </row>
    <row r="21" spans="1:19" x14ac:dyDescent="0.25">
      <c r="A21" s="13" t="s">
        <v>1021</v>
      </c>
      <c r="B21" s="13" t="s">
        <v>1022</v>
      </c>
      <c r="C21" s="7" t="s">
        <v>1023</v>
      </c>
      <c r="D21" s="13" t="s">
        <v>61</v>
      </c>
      <c r="E21" s="13" t="s">
        <v>6</v>
      </c>
      <c r="F21" s="13" t="s">
        <v>60</v>
      </c>
      <c r="G21" s="13" t="s">
        <v>6</v>
      </c>
      <c r="H21" s="13" t="s">
        <v>6</v>
      </c>
      <c r="I21" s="7" t="str">
        <f t="shared" si="0"/>
        <v>4-01-01</v>
      </c>
      <c r="J21" s="7"/>
      <c r="K21" s="7"/>
      <c r="L21" s="7"/>
      <c r="M21" s="13" t="s">
        <v>1137</v>
      </c>
      <c r="N21" s="13" t="s">
        <v>87</v>
      </c>
      <c r="O21" s="13" t="s">
        <v>1141</v>
      </c>
      <c r="P21" s="13">
        <v>22607073</v>
      </c>
      <c r="Q21" s="13">
        <v>22370386</v>
      </c>
      <c r="R21" s="7" t="s">
        <v>905</v>
      </c>
      <c r="S21" s="7"/>
    </row>
    <row r="22" spans="1:19" x14ac:dyDescent="0.25">
      <c r="A22" s="13" t="s">
        <v>1024</v>
      </c>
      <c r="B22" s="13" t="s">
        <v>1025</v>
      </c>
      <c r="C22" s="7" t="s">
        <v>1026</v>
      </c>
      <c r="D22" s="13" t="s">
        <v>61</v>
      </c>
      <c r="E22" s="13" t="s">
        <v>9</v>
      </c>
      <c r="F22" s="13" t="s">
        <v>60</v>
      </c>
      <c r="G22" s="13" t="s">
        <v>7</v>
      </c>
      <c r="H22" s="13" t="s">
        <v>6</v>
      </c>
      <c r="I22" s="7" t="str">
        <f t="shared" si="0"/>
        <v>4-02-01</v>
      </c>
      <c r="J22" s="7"/>
      <c r="K22" s="7"/>
      <c r="L22" s="7"/>
      <c r="M22" s="13" t="s">
        <v>1142</v>
      </c>
      <c r="N22" s="13" t="s">
        <v>87</v>
      </c>
      <c r="O22" s="13" t="s">
        <v>1143</v>
      </c>
      <c r="P22" s="13">
        <v>22625942</v>
      </c>
      <c r="Q22" s="13">
        <v>0</v>
      </c>
      <c r="R22" s="7" t="s">
        <v>905</v>
      </c>
      <c r="S22" s="7"/>
    </row>
    <row r="23" spans="1:19" x14ac:dyDescent="0.25">
      <c r="A23" s="13" t="s">
        <v>1027</v>
      </c>
      <c r="B23" s="13" t="s">
        <v>1028</v>
      </c>
      <c r="C23" s="7" t="s">
        <v>1029</v>
      </c>
      <c r="D23" s="13" t="s">
        <v>59</v>
      </c>
      <c r="E23" s="13" t="s">
        <v>7</v>
      </c>
      <c r="F23" s="13" t="s">
        <v>60</v>
      </c>
      <c r="G23" s="13" t="s">
        <v>17</v>
      </c>
      <c r="H23" s="13" t="s">
        <v>8</v>
      </c>
      <c r="I23" s="7" t="str">
        <f t="shared" si="0"/>
        <v>4-10-03</v>
      </c>
      <c r="J23" s="7"/>
      <c r="K23" s="7"/>
      <c r="L23" s="7"/>
      <c r="M23" s="13" t="s">
        <v>1144</v>
      </c>
      <c r="N23" s="13" t="s">
        <v>87</v>
      </c>
      <c r="O23" s="13" t="s">
        <v>637</v>
      </c>
      <c r="P23" s="13">
        <v>27643036</v>
      </c>
      <c r="Q23" s="13">
        <v>27644116</v>
      </c>
      <c r="R23" s="7" t="s">
        <v>905</v>
      </c>
      <c r="S23" s="7"/>
    </row>
    <row r="24" spans="1:19" x14ac:dyDescent="0.25">
      <c r="A24" s="13" t="s">
        <v>1030</v>
      </c>
      <c r="B24" s="13" t="s">
        <v>1031</v>
      </c>
      <c r="C24" s="7" t="s">
        <v>1032</v>
      </c>
      <c r="D24" s="13" t="s">
        <v>70</v>
      </c>
      <c r="E24" s="13" t="s">
        <v>6</v>
      </c>
      <c r="F24" s="13" t="s">
        <v>63</v>
      </c>
      <c r="G24" s="13" t="s">
        <v>17</v>
      </c>
      <c r="H24" s="13" t="s">
        <v>6</v>
      </c>
      <c r="I24" s="7" t="str">
        <f t="shared" si="0"/>
        <v>5-10-01</v>
      </c>
      <c r="J24" s="7"/>
      <c r="K24" s="7"/>
      <c r="L24" s="7"/>
      <c r="M24" s="13" t="s">
        <v>650</v>
      </c>
      <c r="N24" s="13" t="s">
        <v>87</v>
      </c>
      <c r="O24" s="13" t="s">
        <v>1497</v>
      </c>
      <c r="P24" s="13">
        <v>26799548</v>
      </c>
      <c r="Q24" s="13">
        <v>26799548</v>
      </c>
      <c r="R24" s="7" t="s">
        <v>905</v>
      </c>
      <c r="S24" s="7"/>
    </row>
    <row r="25" spans="1:19" x14ac:dyDescent="0.25">
      <c r="A25" s="13" t="s">
        <v>1033</v>
      </c>
      <c r="B25" s="13" t="s">
        <v>1034</v>
      </c>
      <c r="C25" s="7" t="s">
        <v>1035</v>
      </c>
      <c r="D25" s="13" t="s">
        <v>70</v>
      </c>
      <c r="E25" s="13" t="s">
        <v>9</v>
      </c>
      <c r="F25" s="13" t="s">
        <v>63</v>
      </c>
      <c r="G25" s="13" t="s">
        <v>6</v>
      </c>
      <c r="H25" s="13" t="s">
        <v>6</v>
      </c>
      <c r="I25" s="7" t="str">
        <f t="shared" si="0"/>
        <v>5-01-01</v>
      </c>
      <c r="J25" s="7"/>
      <c r="K25" s="7"/>
      <c r="L25" s="7"/>
      <c r="M25" s="13" t="s">
        <v>1145</v>
      </c>
      <c r="N25" s="13" t="s">
        <v>87</v>
      </c>
      <c r="O25" s="13" t="s">
        <v>1146</v>
      </c>
      <c r="P25" s="13">
        <v>26651292</v>
      </c>
      <c r="Q25" s="13">
        <v>0</v>
      </c>
      <c r="R25" s="7" t="s">
        <v>905</v>
      </c>
      <c r="S25" s="7"/>
    </row>
    <row r="26" spans="1:19" x14ac:dyDescent="0.25">
      <c r="A26" s="13" t="s">
        <v>1036</v>
      </c>
      <c r="B26" s="13" t="s">
        <v>1037</v>
      </c>
      <c r="C26" s="7" t="s">
        <v>1038</v>
      </c>
      <c r="D26" s="13" t="s">
        <v>84</v>
      </c>
      <c r="E26" s="13" t="s">
        <v>6</v>
      </c>
      <c r="F26" s="13" t="s">
        <v>63</v>
      </c>
      <c r="G26" s="13" t="s">
        <v>7</v>
      </c>
      <c r="H26" s="13" t="s">
        <v>6</v>
      </c>
      <c r="I26" s="7" t="str">
        <f t="shared" si="0"/>
        <v>5-02-01</v>
      </c>
      <c r="J26" s="7"/>
      <c r="K26" s="7"/>
      <c r="L26" s="7"/>
      <c r="M26" s="13" t="s">
        <v>1137</v>
      </c>
      <c r="N26" s="13" t="s">
        <v>87</v>
      </c>
      <c r="O26" s="13" t="s">
        <v>1498</v>
      </c>
      <c r="P26" s="13">
        <v>26856265</v>
      </c>
      <c r="Q26" s="13">
        <v>88745417</v>
      </c>
      <c r="R26" s="7" t="s">
        <v>905</v>
      </c>
      <c r="S26" s="7"/>
    </row>
    <row r="27" spans="1:19" x14ac:dyDescent="0.25">
      <c r="A27" s="13" t="s">
        <v>1039</v>
      </c>
      <c r="B27" s="13" t="s">
        <v>1040</v>
      </c>
      <c r="C27" s="7" t="s">
        <v>1041</v>
      </c>
      <c r="D27" s="13" t="s">
        <v>62</v>
      </c>
      <c r="E27" s="13" t="s">
        <v>6</v>
      </c>
      <c r="F27" s="13" t="s">
        <v>63</v>
      </c>
      <c r="G27" s="13" t="s">
        <v>8</v>
      </c>
      <c r="H27" s="13" t="s">
        <v>6</v>
      </c>
      <c r="I27" s="7" t="str">
        <f t="shared" si="0"/>
        <v>5-03-01</v>
      </c>
      <c r="J27" s="7"/>
      <c r="K27" s="7"/>
      <c r="L27" s="7"/>
      <c r="M27" s="13" t="s">
        <v>62</v>
      </c>
      <c r="N27" s="13" t="s">
        <v>87</v>
      </c>
      <c r="O27" s="13" t="s">
        <v>1147</v>
      </c>
      <c r="P27" s="13">
        <v>26802244</v>
      </c>
      <c r="Q27" s="13">
        <v>26806598</v>
      </c>
      <c r="R27" s="7" t="s">
        <v>905</v>
      </c>
      <c r="S27" s="7"/>
    </row>
    <row r="28" spans="1:19" x14ac:dyDescent="0.25">
      <c r="A28" s="13" t="s">
        <v>1042</v>
      </c>
      <c r="B28" s="13" t="s">
        <v>1043</v>
      </c>
      <c r="C28" s="7" t="s">
        <v>1044</v>
      </c>
      <c r="D28" s="13" t="s">
        <v>77</v>
      </c>
      <c r="E28" s="13" t="s">
        <v>8</v>
      </c>
      <c r="F28" s="13" t="s">
        <v>63</v>
      </c>
      <c r="G28" s="13" t="s">
        <v>15</v>
      </c>
      <c r="H28" s="13" t="s">
        <v>6</v>
      </c>
      <c r="I28" s="7" t="str">
        <f t="shared" si="0"/>
        <v>5-08-01</v>
      </c>
      <c r="J28" s="7"/>
      <c r="K28" s="7"/>
      <c r="L28" s="7"/>
      <c r="M28" s="13" t="s">
        <v>78</v>
      </c>
      <c r="N28" s="13" t="s">
        <v>87</v>
      </c>
      <c r="O28" s="13" t="s">
        <v>1148</v>
      </c>
      <c r="P28" s="13">
        <v>26955770</v>
      </c>
      <c r="Q28" s="13">
        <v>26955770</v>
      </c>
      <c r="R28" s="7" t="s">
        <v>905</v>
      </c>
      <c r="S28" s="7"/>
    </row>
    <row r="29" spans="1:19" x14ac:dyDescent="0.25">
      <c r="A29" s="13" t="s">
        <v>1045</v>
      </c>
      <c r="B29" s="13" t="s">
        <v>1046</v>
      </c>
      <c r="C29" s="7" t="s">
        <v>1047</v>
      </c>
      <c r="D29" s="13" t="s">
        <v>77</v>
      </c>
      <c r="E29" s="13" t="s">
        <v>6</v>
      </c>
      <c r="F29" s="13" t="s">
        <v>63</v>
      </c>
      <c r="G29" s="13" t="s">
        <v>12</v>
      </c>
      <c r="H29" s="13" t="s">
        <v>6</v>
      </c>
      <c r="I29" s="7" t="str">
        <f t="shared" si="0"/>
        <v>5-06-01</v>
      </c>
      <c r="J29" s="7"/>
      <c r="K29" s="7"/>
      <c r="L29" s="7"/>
      <c r="M29" s="13" t="s">
        <v>77</v>
      </c>
      <c r="N29" s="13" t="s">
        <v>87</v>
      </c>
      <c r="O29" s="13" t="s">
        <v>1499</v>
      </c>
      <c r="P29" s="13">
        <v>26692113</v>
      </c>
      <c r="Q29" s="13">
        <v>26692113</v>
      </c>
      <c r="R29" s="7" t="s">
        <v>905</v>
      </c>
      <c r="S29" s="7"/>
    </row>
    <row r="30" spans="1:19" x14ac:dyDescent="0.25">
      <c r="A30" s="13" t="s">
        <v>1048</v>
      </c>
      <c r="B30" s="13" t="s">
        <v>1049</v>
      </c>
      <c r="C30" s="7" t="s">
        <v>1050</v>
      </c>
      <c r="D30" s="13" t="s">
        <v>57</v>
      </c>
      <c r="E30" s="13" t="s">
        <v>10</v>
      </c>
      <c r="F30" s="13" t="s">
        <v>56</v>
      </c>
      <c r="G30" s="13" t="s">
        <v>6</v>
      </c>
      <c r="H30" s="13" t="s">
        <v>6</v>
      </c>
      <c r="I30" s="7" t="str">
        <f t="shared" si="0"/>
        <v>6-01-01</v>
      </c>
      <c r="J30" s="7"/>
      <c r="K30" s="7"/>
      <c r="L30" s="7"/>
      <c r="M30" s="13" t="s">
        <v>57</v>
      </c>
      <c r="N30" s="13" t="s">
        <v>87</v>
      </c>
      <c r="O30" s="13" t="s">
        <v>1149</v>
      </c>
      <c r="P30" s="13">
        <v>21057071</v>
      </c>
      <c r="Q30" s="13">
        <v>0</v>
      </c>
      <c r="R30" s="7" t="s">
        <v>905</v>
      </c>
      <c r="S30" s="7"/>
    </row>
    <row r="31" spans="1:19" x14ac:dyDescent="0.25">
      <c r="A31" s="13" t="s">
        <v>1051</v>
      </c>
      <c r="B31" s="13" t="s">
        <v>1052</v>
      </c>
      <c r="C31" s="7" t="s">
        <v>1053</v>
      </c>
      <c r="D31" s="13" t="s">
        <v>57</v>
      </c>
      <c r="E31" s="13" t="s">
        <v>15</v>
      </c>
      <c r="F31" s="13" t="s">
        <v>56</v>
      </c>
      <c r="G31" s="13" t="s">
        <v>7</v>
      </c>
      <c r="H31" s="13" t="s">
        <v>6</v>
      </c>
      <c r="I31" s="7" t="str">
        <f t="shared" si="0"/>
        <v>6-02-01</v>
      </c>
      <c r="J31" s="7"/>
      <c r="K31" s="7"/>
      <c r="L31" s="7"/>
      <c r="M31" s="13" t="s">
        <v>85</v>
      </c>
      <c r="N31" s="13" t="s">
        <v>87</v>
      </c>
      <c r="O31" s="13" t="s">
        <v>1150</v>
      </c>
      <c r="P31" s="13">
        <v>26355476</v>
      </c>
      <c r="Q31" s="13">
        <v>26355476</v>
      </c>
      <c r="R31" s="7" t="s">
        <v>905</v>
      </c>
      <c r="S31" s="7"/>
    </row>
    <row r="32" spans="1:19" x14ac:dyDescent="0.25">
      <c r="A32" s="13" t="s">
        <v>1054</v>
      </c>
      <c r="B32" s="13" t="s">
        <v>1055</v>
      </c>
      <c r="C32" s="7" t="s">
        <v>1056</v>
      </c>
      <c r="D32" s="13" t="s">
        <v>55</v>
      </c>
      <c r="E32" s="13" t="s">
        <v>16</v>
      </c>
      <c r="F32" s="13" t="s">
        <v>56</v>
      </c>
      <c r="G32" s="13" t="s">
        <v>17</v>
      </c>
      <c r="H32" s="13" t="s">
        <v>6</v>
      </c>
      <c r="I32" s="7" t="str">
        <f t="shared" si="0"/>
        <v>6-10-01</v>
      </c>
      <c r="J32" s="7"/>
      <c r="K32" s="7"/>
      <c r="L32" s="7"/>
      <c r="M32" s="13" t="s">
        <v>652</v>
      </c>
      <c r="N32" s="13" t="s">
        <v>87</v>
      </c>
      <c r="O32" s="13" t="s">
        <v>1151</v>
      </c>
      <c r="P32" s="13">
        <v>27833184</v>
      </c>
      <c r="Q32" s="13">
        <v>27833184</v>
      </c>
      <c r="R32" s="7" t="s">
        <v>905</v>
      </c>
      <c r="S32" s="7"/>
    </row>
    <row r="33" spans="1:19" x14ac:dyDescent="0.25">
      <c r="A33" s="13" t="s">
        <v>1057</v>
      </c>
      <c r="B33" s="13" t="s">
        <v>1058</v>
      </c>
      <c r="C33" s="7" t="s">
        <v>1059</v>
      </c>
      <c r="D33" s="13" t="s">
        <v>55</v>
      </c>
      <c r="E33" s="13" t="s">
        <v>6</v>
      </c>
      <c r="F33" s="13" t="s">
        <v>56</v>
      </c>
      <c r="G33" s="13" t="s">
        <v>13</v>
      </c>
      <c r="H33" s="13" t="s">
        <v>6</v>
      </c>
      <c r="I33" s="7" t="str">
        <f t="shared" si="0"/>
        <v>6-07-01</v>
      </c>
      <c r="J33" s="7"/>
      <c r="K33" s="7"/>
      <c r="L33" s="7"/>
      <c r="M33" s="13" t="s">
        <v>1152</v>
      </c>
      <c r="N33" s="13" t="s">
        <v>87</v>
      </c>
      <c r="O33" s="13" t="s">
        <v>1153</v>
      </c>
      <c r="P33" s="13">
        <v>27750313</v>
      </c>
      <c r="Q33" s="13">
        <v>27750313</v>
      </c>
      <c r="R33" s="7" t="s">
        <v>905</v>
      </c>
      <c r="S33" s="7"/>
    </row>
    <row r="34" spans="1:19" x14ac:dyDescent="0.25">
      <c r="A34" s="13" t="s">
        <v>1060</v>
      </c>
      <c r="B34" s="13" t="s">
        <v>1061</v>
      </c>
      <c r="C34" s="7" t="s">
        <v>1062</v>
      </c>
      <c r="D34" s="13" t="s">
        <v>55</v>
      </c>
      <c r="E34" s="13" t="s">
        <v>10</v>
      </c>
      <c r="F34" s="13" t="s">
        <v>56</v>
      </c>
      <c r="G34" s="13" t="s">
        <v>15</v>
      </c>
      <c r="H34" s="13" t="s">
        <v>6</v>
      </c>
      <c r="I34" s="7" t="str">
        <f t="shared" si="0"/>
        <v>6-08-01</v>
      </c>
      <c r="J34" s="7"/>
      <c r="K34" s="7"/>
      <c r="L34" s="7"/>
      <c r="M34" s="13" t="s">
        <v>1154</v>
      </c>
      <c r="N34" s="13" t="s">
        <v>87</v>
      </c>
      <c r="O34" s="13" t="s">
        <v>1155</v>
      </c>
      <c r="P34" s="13">
        <v>27734306</v>
      </c>
      <c r="Q34" s="13">
        <v>0</v>
      </c>
      <c r="R34" s="7" t="s">
        <v>905</v>
      </c>
      <c r="S34" s="7"/>
    </row>
    <row r="35" spans="1:19" x14ac:dyDescent="0.25">
      <c r="A35" s="13" t="s">
        <v>1063</v>
      </c>
      <c r="B35" s="13" t="s">
        <v>1064</v>
      </c>
      <c r="C35" s="7" t="s">
        <v>1065</v>
      </c>
      <c r="D35" s="13" t="s">
        <v>645</v>
      </c>
      <c r="E35" s="13" t="s">
        <v>13</v>
      </c>
      <c r="F35" s="13" t="s">
        <v>56</v>
      </c>
      <c r="G35" s="13" t="s">
        <v>10</v>
      </c>
      <c r="H35" s="13" t="s">
        <v>7</v>
      </c>
      <c r="I35" s="7" t="str">
        <f t="shared" ref="I35:I56" si="1">CONCATENATE(F35,"-",G35,"-",H35)</f>
        <v>6-05-02</v>
      </c>
      <c r="J35" s="7"/>
      <c r="K35" s="7"/>
      <c r="L35" s="7"/>
      <c r="M35" s="13" t="s">
        <v>1156</v>
      </c>
      <c r="N35" s="13" t="s">
        <v>87</v>
      </c>
      <c r="O35" s="13" t="s">
        <v>1157</v>
      </c>
      <c r="P35" s="13">
        <v>27864057</v>
      </c>
      <c r="Q35" s="13">
        <v>27665421</v>
      </c>
      <c r="R35" s="7" t="s">
        <v>905</v>
      </c>
      <c r="S35" s="7"/>
    </row>
    <row r="36" spans="1:19" x14ac:dyDescent="0.25">
      <c r="A36" s="13" t="s">
        <v>1066</v>
      </c>
      <c r="B36" s="13" t="s">
        <v>1067</v>
      </c>
      <c r="C36" s="7" t="s">
        <v>1068</v>
      </c>
      <c r="D36" s="13" t="s">
        <v>55</v>
      </c>
      <c r="E36" s="13" t="s">
        <v>17</v>
      </c>
      <c r="F36" s="13" t="s">
        <v>56</v>
      </c>
      <c r="G36" s="13" t="s">
        <v>17</v>
      </c>
      <c r="H36" s="13" t="s">
        <v>7</v>
      </c>
      <c r="I36" s="7" t="str">
        <f t="shared" si="1"/>
        <v>6-10-02</v>
      </c>
      <c r="J36" s="7"/>
      <c r="K36" s="7"/>
      <c r="L36" s="7"/>
      <c r="M36" s="13" t="s">
        <v>1134</v>
      </c>
      <c r="N36" s="13" t="s">
        <v>87</v>
      </c>
      <c r="O36" s="13" t="s">
        <v>1158</v>
      </c>
      <c r="P36" s="13">
        <v>27321350</v>
      </c>
      <c r="Q36" s="13">
        <v>27321350</v>
      </c>
      <c r="R36" s="7" t="s">
        <v>905</v>
      </c>
      <c r="S36" s="7"/>
    </row>
    <row r="37" spans="1:19" x14ac:dyDescent="0.25">
      <c r="A37" s="13" t="s">
        <v>1069</v>
      </c>
      <c r="B37" s="13" t="s">
        <v>1070</v>
      </c>
      <c r="C37" s="7" t="s">
        <v>1071</v>
      </c>
      <c r="D37" s="13" t="s">
        <v>53</v>
      </c>
      <c r="E37" s="13" t="s">
        <v>6</v>
      </c>
      <c r="F37" s="13" t="s">
        <v>54</v>
      </c>
      <c r="G37" s="13" t="s">
        <v>6</v>
      </c>
      <c r="H37" s="13" t="s">
        <v>6</v>
      </c>
      <c r="I37" s="7" t="str">
        <f t="shared" si="1"/>
        <v>7-01-01</v>
      </c>
      <c r="J37" s="7"/>
      <c r="K37" s="7"/>
      <c r="L37" s="7"/>
      <c r="M37" s="13" t="s">
        <v>653</v>
      </c>
      <c r="N37" s="13" t="s">
        <v>87</v>
      </c>
      <c r="O37" s="13" t="s">
        <v>1159</v>
      </c>
      <c r="P37" s="13">
        <v>27580333</v>
      </c>
      <c r="Q37" s="13">
        <v>27580333</v>
      </c>
      <c r="R37" s="7" t="s">
        <v>905</v>
      </c>
      <c r="S37" s="7"/>
    </row>
    <row r="38" spans="1:19" x14ac:dyDescent="0.25">
      <c r="A38" s="13" t="s">
        <v>1072</v>
      </c>
      <c r="B38" s="13" t="s">
        <v>1073</v>
      </c>
      <c r="C38" s="7" t="s">
        <v>1074</v>
      </c>
      <c r="D38" s="13" t="s">
        <v>53</v>
      </c>
      <c r="E38" s="13" t="s">
        <v>16</v>
      </c>
      <c r="F38" s="13" t="s">
        <v>54</v>
      </c>
      <c r="G38" s="13" t="s">
        <v>10</v>
      </c>
      <c r="H38" s="13" t="s">
        <v>7</v>
      </c>
      <c r="I38" s="7" t="str">
        <f t="shared" si="1"/>
        <v>7-05-02</v>
      </c>
      <c r="J38" s="7"/>
      <c r="K38" s="7"/>
      <c r="L38" s="7"/>
      <c r="M38" s="13" t="s">
        <v>1160</v>
      </c>
      <c r="N38" s="13" t="s">
        <v>87</v>
      </c>
      <c r="O38" s="13" t="s">
        <v>1161</v>
      </c>
      <c r="P38" s="13">
        <v>27184149</v>
      </c>
      <c r="Q38" s="13">
        <v>27184147</v>
      </c>
      <c r="R38" s="7" t="s">
        <v>905</v>
      </c>
      <c r="S38" s="7"/>
    </row>
    <row r="39" spans="1:19" x14ac:dyDescent="0.25">
      <c r="A39" s="13" t="s">
        <v>1075</v>
      </c>
      <c r="B39" s="13" t="s">
        <v>1076</v>
      </c>
      <c r="C39" s="7" t="s">
        <v>1077</v>
      </c>
      <c r="D39" s="13" t="s">
        <v>81</v>
      </c>
      <c r="E39" s="13" t="s">
        <v>6</v>
      </c>
      <c r="F39" s="13" t="s">
        <v>54</v>
      </c>
      <c r="G39" s="13" t="s">
        <v>7</v>
      </c>
      <c r="H39" s="13" t="s">
        <v>6</v>
      </c>
      <c r="I39" s="7" t="str">
        <f t="shared" si="1"/>
        <v>7-02-01</v>
      </c>
      <c r="J39" s="7"/>
      <c r="K39" s="7"/>
      <c r="L39" s="7"/>
      <c r="M39" s="13" t="s">
        <v>86</v>
      </c>
      <c r="N39" s="13" t="s">
        <v>87</v>
      </c>
      <c r="O39" s="13" t="s">
        <v>1500</v>
      </c>
      <c r="P39" s="13">
        <v>27105811</v>
      </c>
      <c r="Q39" s="13">
        <v>27105811</v>
      </c>
      <c r="R39" s="7" t="s">
        <v>905</v>
      </c>
      <c r="S39" s="7"/>
    </row>
    <row r="40" spans="1:19" x14ac:dyDescent="0.25">
      <c r="A40" s="13" t="s">
        <v>1078</v>
      </c>
      <c r="B40" s="13" t="s">
        <v>1079</v>
      </c>
      <c r="C40" s="7" t="s">
        <v>1080</v>
      </c>
      <c r="D40" s="13" t="s">
        <v>81</v>
      </c>
      <c r="E40" s="13" t="s">
        <v>9</v>
      </c>
      <c r="F40" s="13" t="s">
        <v>54</v>
      </c>
      <c r="G40" s="13" t="s">
        <v>12</v>
      </c>
      <c r="H40" s="13" t="s">
        <v>6</v>
      </c>
      <c r="I40" s="7" t="str">
        <f t="shared" si="1"/>
        <v>7-06-01</v>
      </c>
      <c r="J40" s="7"/>
      <c r="K40" s="7"/>
      <c r="L40" s="7"/>
      <c r="M40" s="13" t="s">
        <v>1162</v>
      </c>
      <c r="N40" s="13" t="s">
        <v>87</v>
      </c>
      <c r="O40" s="13" t="s">
        <v>1163</v>
      </c>
      <c r="P40" s="13">
        <v>27165917</v>
      </c>
      <c r="Q40" s="13">
        <v>27165917</v>
      </c>
      <c r="R40" s="7" t="s">
        <v>905</v>
      </c>
      <c r="S40" s="7"/>
    </row>
    <row r="41" spans="1:19" x14ac:dyDescent="0.25">
      <c r="A41" s="13" t="s">
        <v>1081</v>
      </c>
      <c r="B41" s="13" t="s">
        <v>1082</v>
      </c>
      <c r="C41" s="7" t="s">
        <v>1083</v>
      </c>
      <c r="D41" s="13" t="s">
        <v>75</v>
      </c>
      <c r="E41" s="13" t="s">
        <v>6</v>
      </c>
      <c r="F41" s="13" t="s">
        <v>56</v>
      </c>
      <c r="G41" s="13" t="s">
        <v>12</v>
      </c>
      <c r="H41" s="13" t="s">
        <v>6</v>
      </c>
      <c r="I41" s="7" t="str">
        <f t="shared" si="1"/>
        <v>6-06-01</v>
      </c>
      <c r="J41" s="7"/>
      <c r="K41" s="7"/>
      <c r="L41" s="7"/>
      <c r="M41" s="13" t="s">
        <v>1164</v>
      </c>
      <c r="N41" s="13" t="s">
        <v>87</v>
      </c>
      <c r="O41" s="13" t="s">
        <v>1165</v>
      </c>
      <c r="P41" s="13">
        <v>27770462</v>
      </c>
      <c r="Q41" s="13">
        <v>27772384</v>
      </c>
      <c r="R41" s="7" t="s">
        <v>905</v>
      </c>
      <c r="S41" s="7"/>
    </row>
    <row r="42" spans="1:19" x14ac:dyDescent="0.25">
      <c r="A42" s="13" t="s">
        <v>1084</v>
      </c>
      <c r="B42" s="13" t="s">
        <v>1085</v>
      </c>
      <c r="C42" s="7" t="s">
        <v>1086</v>
      </c>
      <c r="D42" s="13" t="s">
        <v>61</v>
      </c>
      <c r="E42" s="13" t="s">
        <v>7</v>
      </c>
      <c r="F42" s="13" t="s">
        <v>60</v>
      </c>
      <c r="G42" s="13" t="s">
        <v>6</v>
      </c>
      <c r="H42" s="13" t="s">
        <v>8</v>
      </c>
      <c r="I42" s="7" t="str">
        <f t="shared" si="1"/>
        <v>4-01-03</v>
      </c>
      <c r="J42" s="7"/>
      <c r="K42" s="7"/>
      <c r="L42" s="7"/>
      <c r="M42" s="13" t="s">
        <v>659</v>
      </c>
      <c r="N42" s="13" t="s">
        <v>87</v>
      </c>
      <c r="O42" s="13" t="s">
        <v>1166</v>
      </c>
      <c r="P42" s="13">
        <v>22613267</v>
      </c>
      <c r="Q42" s="13">
        <v>22611541</v>
      </c>
      <c r="R42" s="7" t="s">
        <v>905</v>
      </c>
      <c r="S42" s="7"/>
    </row>
    <row r="43" spans="1:19" x14ac:dyDescent="0.25">
      <c r="A43" s="13" t="s">
        <v>1087</v>
      </c>
      <c r="B43" s="13" t="s">
        <v>1088</v>
      </c>
      <c r="C43" s="7" t="s">
        <v>1089</v>
      </c>
      <c r="D43" s="13" t="s">
        <v>645</v>
      </c>
      <c r="E43" s="13" t="s">
        <v>12</v>
      </c>
      <c r="F43" s="13" t="s">
        <v>56</v>
      </c>
      <c r="G43" s="13" t="s">
        <v>10</v>
      </c>
      <c r="H43" s="13" t="s">
        <v>6</v>
      </c>
      <c r="I43" s="7" t="str">
        <f t="shared" si="1"/>
        <v>6-05-01</v>
      </c>
      <c r="J43" s="7"/>
      <c r="K43" s="7"/>
      <c r="L43" s="7"/>
      <c r="M43" s="13" t="s">
        <v>656</v>
      </c>
      <c r="N43" s="13" t="s">
        <v>87</v>
      </c>
      <c r="O43" s="13" t="s">
        <v>1501</v>
      </c>
      <c r="P43" s="13">
        <v>27864373</v>
      </c>
      <c r="Q43" s="13">
        <v>27864373</v>
      </c>
      <c r="R43" s="7" t="s">
        <v>905</v>
      </c>
      <c r="S43" s="7"/>
    </row>
    <row r="44" spans="1:19" x14ac:dyDescent="0.25">
      <c r="A44" s="13" t="s">
        <v>1090</v>
      </c>
      <c r="B44" s="13" t="s">
        <v>1091</v>
      </c>
      <c r="C44" s="7" t="s">
        <v>1092</v>
      </c>
      <c r="D44" s="13" t="s">
        <v>75</v>
      </c>
      <c r="E44" s="13" t="s">
        <v>9</v>
      </c>
      <c r="F44" s="13" t="s">
        <v>56</v>
      </c>
      <c r="G44" s="13" t="s">
        <v>16</v>
      </c>
      <c r="H44" s="13" t="s">
        <v>6</v>
      </c>
      <c r="I44" s="7" t="str">
        <f t="shared" si="1"/>
        <v>6-09-01</v>
      </c>
      <c r="J44" s="7"/>
      <c r="K44" s="7"/>
      <c r="L44" s="7"/>
      <c r="M44" s="13" t="s">
        <v>1167</v>
      </c>
      <c r="N44" s="13" t="s">
        <v>87</v>
      </c>
      <c r="O44" s="13" t="s">
        <v>1168</v>
      </c>
      <c r="P44" s="13">
        <v>27798665</v>
      </c>
      <c r="Q44" s="13">
        <v>0</v>
      </c>
      <c r="R44" s="7" t="s">
        <v>905</v>
      </c>
      <c r="S44" s="7"/>
    </row>
    <row r="45" spans="1:19" x14ac:dyDescent="0.25">
      <c r="A45" s="13" t="s">
        <v>1093</v>
      </c>
      <c r="B45" s="13" t="s">
        <v>1094</v>
      </c>
      <c r="C45" s="7" t="s">
        <v>1095</v>
      </c>
      <c r="D45" s="13" t="s">
        <v>53</v>
      </c>
      <c r="E45" s="13" t="s">
        <v>9</v>
      </c>
      <c r="F45" s="13" t="s">
        <v>54</v>
      </c>
      <c r="G45" s="13" t="s">
        <v>8</v>
      </c>
      <c r="H45" s="13" t="s">
        <v>6</v>
      </c>
      <c r="I45" s="7" t="str">
        <f t="shared" si="1"/>
        <v>7-03-01</v>
      </c>
      <c r="J45" s="7"/>
      <c r="K45" s="7"/>
      <c r="L45" s="7"/>
      <c r="M45" s="13" t="s">
        <v>80</v>
      </c>
      <c r="N45" s="13" t="s">
        <v>87</v>
      </c>
      <c r="O45" s="13" t="s">
        <v>1169</v>
      </c>
      <c r="P45" s="13">
        <v>26433694</v>
      </c>
      <c r="Q45" s="13">
        <v>26433991</v>
      </c>
      <c r="R45" s="7" t="s">
        <v>905</v>
      </c>
      <c r="S45" s="7"/>
    </row>
    <row r="46" spans="1:19" x14ac:dyDescent="0.25">
      <c r="A46" s="13" t="s">
        <v>1096</v>
      </c>
      <c r="B46" s="13" t="s">
        <v>1097</v>
      </c>
      <c r="C46" s="7" t="s">
        <v>1098</v>
      </c>
      <c r="D46" s="13" t="s">
        <v>55</v>
      </c>
      <c r="E46" s="13" t="s">
        <v>9</v>
      </c>
      <c r="F46" s="13" t="s">
        <v>56</v>
      </c>
      <c r="G46" s="13" t="s">
        <v>13</v>
      </c>
      <c r="H46" s="13" t="s">
        <v>8</v>
      </c>
      <c r="I46" s="7" t="str">
        <f t="shared" si="1"/>
        <v>6-07-03</v>
      </c>
      <c r="J46" s="7"/>
      <c r="K46" s="7"/>
      <c r="L46" s="7"/>
      <c r="M46" s="13" t="s">
        <v>1170</v>
      </c>
      <c r="N46" s="13" t="s">
        <v>87</v>
      </c>
      <c r="O46" s="13" t="s">
        <v>1171</v>
      </c>
      <c r="P46" s="13">
        <v>27897655</v>
      </c>
      <c r="Q46" s="13">
        <v>0</v>
      </c>
      <c r="R46" s="7" t="s">
        <v>905</v>
      </c>
      <c r="S46" s="7"/>
    </row>
    <row r="47" spans="1:19" x14ac:dyDescent="0.25">
      <c r="A47" s="13" t="s">
        <v>1099</v>
      </c>
      <c r="B47" s="13" t="s">
        <v>1100</v>
      </c>
      <c r="C47" s="7" t="s">
        <v>1002</v>
      </c>
      <c r="D47" s="13" t="s">
        <v>73</v>
      </c>
      <c r="E47" s="13" t="s">
        <v>8</v>
      </c>
      <c r="F47" s="13" t="s">
        <v>47</v>
      </c>
      <c r="G47" s="13" t="s">
        <v>74</v>
      </c>
      <c r="H47" s="13" t="s">
        <v>8</v>
      </c>
      <c r="I47" s="7" t="str">
        <f t="shared" si="1"/>
        <v>1-19-03</v>
      </c>
      <c r="J47" s="7"/>
      <c r="K47" s="7"/>
      <c r="L47" s="7"/>
      <c r="M47" s="13" t="s">
        <v>76</v>
      </c>
      <c r="N47" s="13" t="s">
        <v>87</v>
      </c>
      <c r="O47" s="13" t="s">
        <v>1502</v>
      </c>
      <c r="P47" s="13">
        <v>27712162</v>
      </c>
      <c r="Q47" s="13">
        <v>27712162</v>
      </c>
      <c r="R47" s="7" t="s">
        <v>905</v>
      </c>
      <c r="S47" s="7"/>
    </row>
    <row r="48" spans="1:19" x14ac:dyDescent="0.25">
      <c r="A48" s="13" t="s">
        <v>1101</v>
      </c>
      <c r="B48" s="13" t="s">
        <v>1102</v>
      </c>
      <c r="C48" s="7" t="s">
        <v>1103</v>
      </c>
      <c r="D48" s="13" t="s">
        <v>81</v>
      </c>
      <c r="E48" s="13" t="s">
        <v>8</v>
      </c>
      <c r="F48" s="13" t="s">
        <v>54</v>
      </c>
      <c r="G48" s="13" t="s">
        <v>7</v>
      </c>
      <c r="H48" s="13" t="s">
        <v>10</v>
      </c>
      <c r="I48" s="7" t="str">
        <f t="shared" si="1"/>
        <v>7-02-05</v>
      </c>
      <c r="J48" s="7"/>
      <c r="K48" s="7"/>
      <c r="L48" s="7"/>
      <c r="M48" s="13" t="s">
        <v>654</v>
      </c>
      <c r="N48" s="13" t="s">
        <v>87</v>
      </c>
      <c r="O48" s="13" t="s">
        <v>1172</v>
      </c>
      <c r="P48" s="13">
        <v>27673945</v>
      </c>
      <c r="Q48" s="13">
        <v>27673945</v>
      </c>
      <c r="R48" s="7" t="s">
        <v>905</v>
      </c>
      <c r="S48" s="7"/>
    </row>
    <row r="49" spans="1:19" x14ac:dyDescent="0.25">
      <c r="A49" s="13" t="s">
        <v>1104</v>
      </c>
      <c r="B49" s="13" t="s">
        <v>1105</v>
      </c>
      <c r="C49" s="7" t="s">
        <v>1106</v>
      </c>
      <c r="D49" s="13" t="s">
        <v>73</v>
      </c>
      <c r="E49" s="13" t="s">
        <v>6</v>
      </c>
      <c r="F49" s="13" t="s">
        <v>47</v>
      </c>
      <c r="G49" s="13" t="s">
        <v>74</v>
      </c>
      <c r="H49" s="13" t="s">
        <v>6</v>
      </c>
      <c r="I49" s="7" t="str">
        <f t="shared" si="1"/>
        <v>1-19-01</v>
      </c>
      <c r="J49" s="7"/>
      <c r="K49" s="7"/>
      <c r="L49" s="7"/>
      <c r="M49" s="13" t="s">
        <v>657</v>
      </c>
      <c r="N49" s="13" t="s">
        <v>87</v>
      </c>
      <c r="O49" s="13" t="s">
        <v>1173</v>
      </c>
      <c r="P49" s="13">
        <v>27723365</v>
      </c>
      <c r="Q49" s="13">
        <v>27723365</v>
      </c>
      <c r="R49" s="7" t="s">
        <v>905</v>
      </c>
      <c r="S49" s="7"/>
    </row>
    <row r="50" spans="1:19" x14ac:dyDescent="0.25">
      <c r="A50" s="13" t="s">
        <v>1107</v>
      </c>
      <c r="B50" s="13" t="s">
        <v>1108</v>
      </c>
      <c r="C50" s="7" t="s">
        <v>1109</v>
      </c>
      <c r="D50" s="13" t="s">
        <v>52</v>
      </c>
      <c r="E50" s="13" t="s">
        <v>16</v>
      </c>
      <c r="F50" s="13" t="s">
        <v>48</v>
      </c>
      <c r="G50" s="13" t="s">
        <v>16</v>
      </c>
      <c r="H50" s="13" t="s">
        <v>6</v>
      </c>
      <c r="I50" s="7" t="str">
        <f t="shared" si="1"/>
        <v>2-09-01</v>
      </c>
      <c r="J50" s="7"/>
      <c r="K50" s="7"/>
      <c r="L50" s="7"/>
      <c r="M50" s="13" t="s">
        <v>1174</v>
      </c>
      <c r="N50" s="13" t="s">
        <v>87</v>
      </c>
      <c r="O50" s="13" t="s">
        <v>1175</v>
      </c>
      <c r="P50" s="13">
        <v>24279753</v>
      </c>
      <c r="Q50" s="13">
        <v>24279753</v>
      </c>
      <c r="R50" s="7" t="s">
        <v>905</v>
      </c>
      <c r="S50" s="7"/>
    </row>
    <row r="51" spans="1:19" x14ac:dyDescent="0.25">
      <c r="A51" s="13" t="s">
        <v>1110</v>
      </c>
      <c r="B51" s="13" t="s">
        <v>1111</v>
      </c>
      <c r="C51" s="7" t="s">
        <v>1112</v>
      </c>
      <c r="D51" s="13" t="s">
        <v>59</v>
      </c>
      <c r="E51" s="13" t="s">
        <v>8</v>
      </c>
      <c r="F51" s="13" t="s">
        <v>60</v>
      </c>
      <c r="G51" s="13" t="s">
        <v>17</v>
      </c>
      <c r="H51" s="13" t="s">
        <v>6</v>
      </c>
      <c r="I51" s="7" t="str">
        <f t="shared" si="1"/>
        <v>4-10-01</v>
      </c>
      <c r="J51" s="7"/>
      <c r="K51" s="7"/>
      <c r="L51" s="7"/>
      <c r="M51" s="13" t="s">
        <v>650</v>
      </c>
      <c r="N51" s="13" t="s">
        <v>87</v>
      </c>
      <c r="O51" s="13" t="s">
        <v>1503</v>
      </c>
      <c r="P51" s="13">
        <v>27665848</v>
      </c>
      <c r="Q51" s="13">
        <v>27665421</v>
      </c>
      <c r="R51" s="7" t="s">
        <v>905</v>
      </c>
      <c r="S51" s="7"/>
    </row>
    <row r="52" spans="1:19" x14ac:dyDescent="0.25">
      <c r="A52" s="9" t="s">
        <v>1113</v>
      </c>
      <c r="B52" s="8" t="s">
        <v>1114</v>
      </c>
      <c r="C52" s="7" t="s">
        <v>1115</v>
      </c>
      <c r="D52" s="10" t="s">
        <v>81</v>
      </c>
      <c r="E52" s="10" t="s">
        <v>9</v>
      </c>
      <c r="F52" s="11" t="s">
        <v>54</v>
      </c>
      <c r="G52" s="11" t="s">
        <v>12</v>
      </c>
      <c r="H52" s="11" t="s">
        <v>8</v>
      </c>
      <c r="I52" s="7" t="str">
        <f t="shared" si="1"/>
        <v>7-06-03</v>
      </c>
      <c r="J52" s="7"/>
      <c r="K52" s="7"/>
      <c r="L52" s="7"/>
      <c r="M52" s="13" t="s">
        <v>1176</v>
      </c>
      <c r="N52" s="13" t="s">
        <v>87</v>
      </c>
      <c r="O52" s="13" t="s">
        <v>1504</v>
      </c>
      <c r="P52" s="13">
        <v>27601493</v>
      </c>
      <c r="Q52" s="13">
        <v>27601308</v>
      </c>
      <c r="R52" s="7" t="s">
        <v>905</v>
      </c>
      <c r="S52" s="7"/>
    </row>
    <row r="53" spans="1:19" x14ac:dyDescent="0.25">
      <c r="A53" s="9" t="s">
        <v>1116</v>
      </c>
      <c r="B53" s="8" t="s">
        <v>1117</v>
      </c>
      <c r="C53" s="7" t="s">
        <v>1118</v>
      </c>
      <c r="D53" s="10" t="s">
        <v>73</v>
      </c>
      <c r="E53" s="10" t="s">
        <v>16</v>
      </c>
      <c r="F53" s="11" t="s">
        <v>47</v>
      </c>
      <c r="G53" s="11" t="s">
        <v>74</v>
      </c>
      <c r="H53" s="11" t="s">
        <v>10</v>
      </c>
      <c r="I53" s="7" t="str">
        <f t="shared" si="1"/>
        <v>1-19-05</v>
      </c>
      <c r="J53" s="7"/>
      <c r="K53" s="7"/>
      <c r="L53" s="7"/>
      <c r="M53" s="13" t="s">
        <v>69</v>
      </c>
      <c r="N53" s="13" t="s">
        <v>87</v>
      </c>
      <c r="O53" s="13" t="s">
        <v>1505</v>
      </c>
      <c r="P53" s="13">
        <v>27311535</v>
      </c>
      <c r="Q53" s="13">
        <v>27311535</v>
      </c>
      <c r="R53" s="7" t="s">
        <v>905</v>
      </c>
      <c r="S53" s="7"/>
    </row>
    <row r="54" spans="1:19" x14ac:dyDescent="0.25">
      <c r="A54" s="9" t="s">
        <v>1119</v>
      </c>
      <c r="B54" s="8" t="s">
        <v>648</v>
      </c>
      <c r="C54" s="7" t="s">
        <v>1120</v>
      </c>
      <c r="D54" s="10" t="s">
        <v>70</v>
      </c>
      <c r="E54" s="10" t="s">
        <v>8</v>
      </c>
      <c r="F54" s="11" t="s">
        <v>63</v>
      </c>
      <c r="G54" s="11" t="s">
        <v>9</v>
      </c>
      <c r="H54" s="11" t="s">
        <v>6</v>
      </c>
      <c r="I54" s="7" t="str">
        <f t="shared" si="1"/>
        <v>5-04-01</v>
      </c>
      <c r="J54" s="7"/>
      <c r="K54" s="7"/>
      <c r="L54" s="7"/>
      <c r="M54" s="13" t="s">
        <v>71</v>
      </c>
      <c r="N54" s="13" t="s">
        <v>87</v>
      </c>
      <c r="O54" s="13" t="s">
        <v>1177</v>
      </c>
      <c r="P54" s="13">
        <v>26711049</v>
      </c>
      <c r="Q54" s="13">
        <v>26711049</v>
      </c>
      <c r="R54" s="7" t="s">
        <v>905</v>
      </c>
      <c r="S54" s="7"/>
    </row>
    <row r="55" spans="1:19" x14ac:dyDescent="0.25">
      <c r="A55" s="9" t="s">
        <v>1121</v>
      </c>
      <c r="B55" s="8" t="s">
        <v>1122</v>
      </c>
      <c r="C55" s="7" t="s">
        <v>1123</v>
      </c>
      <c r="D55" s="10" t="s">
        <v>75</v>
      </c>
      <c r="E55" s="10" t="s">
        <v>10</v>
      </c>
      <c r="F55" s="11" t="s">
        <v>56</v>
      </c>
      <c r="G55" s="11" t="s">
        <v>21</v>
      </c>
      <c r="H55" s="11" t="s">
        <v>6</v>
      </c>
      <c r="I55" s="7" t="str">
        <f t="shared" si="1"/>
        <v>6-11-01</v>
      </c>
      <c r="J55" s="7"/>
      <c r="K55" s="7"/>
      <c r="L55" s="7"/>
      <c r="M55" s="13" t="s">
        <v>1178</v>
      </c>
      <c r="N55" s="13" t="s">
        <v>87</v>
      </c>
      <c r="O55" s="13" t="s">
        <v>1179</v>
      </c>
      <c r="P55" s="13">
        <v>26430077</v>
      </c>
      <c r="Q55" s="13">
        <v>0</v>
      </c>
      <c r="R55" s="7" t="s">
        <v>905</v>
      </c>
      <c r="S55" s="7"/>
    </row>
    <row r="56" spans="1:19" x14ac:dyDescent="0.25">
      <c r="A56" s="9" t="s">
        <v>1124</v>
      </c>
      <c r="B56" s="8" t="s">
        <v>1125</v>
      </c>
      <c r="C56" s="7" t="s">
        <v>1126</v>
      </c>
      <c r="D56" s="10" t="s">
        <v>646</v>
      </c>
      <c r="E56" s="10" t="s">
        <v>7</v>
      </c>
      <c r="F56" s="11" t="s">
        <v>54</v>
      </c>
      <c r="G56" s="11" t="s">
        <v>9</v>
      </c>
      <c r="H56" s="11" t="s">
        <v>9</v>
      </c>
      <c r="I56" s="7" t="str">
        <f t="shared" si="1"/>
        <v>7-04-04</v>
      </c>
      <c r="J56" s="7"/>
      <c r="K56" s="7"/>
      <c r="L56" s="7"/>
      <c r="M56" s="13" t="s">
        <v>655</v>
      </c>
      <c r="N56" s="13" t="s">
        <v>87</v>
      </c>
      <c r="O56" s="13" t="s">
        <v>1180</v>
      </c>
      <c r="P56" s="13">
        <v>0</v>
      </c>
      <c r="Q56" s="13">
        <v>0</v>
      </c>
      <c r="R56" s="7" t="s">
        <v>905</v>
      </c>
      <c r="S56" s="7"/>
    </row>
  </sheetData>
  <sheetProtection algorithmName="SHA-512" hashValue="K/DAQlI+CYdA123Jgs3gHCbQkBQNesO47v13m2kxRNgXR3Fkjg9YAaQxilh/cZd888TNWxcwisAUNNyNSXFyWA==" saltValue="uVxEYsiCetH0TYJwDG0Scg==" spinCount="100000" sheet="1" objects="1" scenarios="1"/>
  <autoFilter ref="A2:S56"/>
  <sortState ref="A3:Q57">
    <sortCondition ref="A3:A5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A93"/>
  <sheetViews>
    <sheetView showGridLines="0" showRowColHeaders="0" tabSelected="1" zoomScaleNormal="100" workbookViewId="0">
      <selection activeCell="C8" sqref="C8"/>
    </sheetView>
  </sheetViews>
  <sheetFormatPr baseColWidth="10" defaultRowHeight="14.25" x14ac:dyDescent="0.2"/>
  <cols>
    <col min="1" max="1" width="6.7109375" style="15" customWidth="1"/>
    <col min="2" max="2" width="24" style="15" customWidth="1"/>
    <col min="3" max="3" width="25.7109375" style="15" bestFit="1" customWidth="1"/>
    <col min="4" max="4" width="6" style="15" customWidth="1"/>
    <col min="5" max="5" width="11.85546875" style="15" customWidth="1"/>
    <col min="6" max="6" width="6.42578125" style="15" customWidth="1"/>
    <col min="7" max="7" width="10" style="15" customWidth="1"/>
    <col min="8" max="8" width="6.5703125" style="15" customWidth="1"/>
    <col min="9" max="9" width="13.42578125" style="15" customWidth="1"/>
    <col min="10" max="10" width="2" style="15" customWidth="1"/>
    <col min="11" max="11" width="12.5703125" style="15" customWidth="1"/>
    <col min="12" max="14" width="7.140625" style="15" customWidth="1"/>
    <col min="15" max="15" width="2.28515625" style="15" customWidth="1"/>
    <col min="16" max="26" width="11.42578125" style="15"/>
    <col min="27" max="27" width="11.42578125" style="16"/>
    <col min="28" max="16384" width="11.42578125" style="15"/>
  </cols>
  <sheetData>
    <row r="1" spans="2:27" ht="15.75" x14ac:dyDescent="0.25">
      <c r="B1" s="14" t="s">
        <v>1</v>
      </c>
    </row>
    <row r="2" spans="2:27" x14ac:dyDescent="0.2">
      <c r="B2" s="15" t="s">
        <v>2</v>
      </c>
      <c r="H2" s="17"/>
      <c r="I2" s="442" t="s">
        <v>3</v>
      </c>
      <c r="J2" s="442"/>
      <c r="K2" s="443"/>
      <c r="L2" s="431" t="str">
        <f>IFERROR(VLOOKUP(C8,datos,2,0),"")</f>
        <v/>
      </c>
      <c r="M2" s="432"/>
      <c r="N2" s="433"/>
    </row>
    <row r="3" spans="2:27" x14ac:dyDescent="0.2">
      <c r="B3" s="15" t="s">
        <v>4</v>
      </c>
      <c r="G3" s="17"/>
      <c r="H3" s="17"/>
      <c r="I3" s="442"/>
      <c r="J3" s="442"/>
      <c r="K3" s="443"/>
      <c r="L3" s="434"/>
      <c r="M3" s="435"/>
      <c r="N3" s="436"/>
    </row>
    <row r="4" spans="2:27" x14ac:dyDescent="0.2">
      <c r="B4" s="15" t="s">
        <v>614</v>
      </c>
      <c r="L4" s="18" t="s">
        <v>5</v>
      </c>
      <c r="M4" s="18"/>
      <c r="N4" s="18"/>
    </row>
    <row r="5" spans="2:27" ht="33" x14ac:dyDescent="0.2">
      <c r="B5" s="437" t="s">
        <v>1201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2:27" ht="22.5" customHeight="1" x14ac:dyDescent="0.2">
      <c r="B6" s="438" t="s">
        <v>969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2:27" ht="22.5" customHeight="1" x14ac:dyDescent="0.2"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</row>
    <row r="8" spans="2:27" ht="25.5" x14ac:dyDescent="0.2">
      <c r="B8" s="19" t="s">
        <v>89</v>
      </c>
      <c r="C8" s="185"/>
      <c r="D8" s="17"/>
      <c r="E8" s="19" t="s">
        <v>20</v>
      </c>
      <c r="F8" s="439" t="str">
        <f>IFERROR(VLOOKUP(C8,datos,3,0),"")</f>
        <v/>
      </c>
      <c r="G8" s="440"/>
      <c r="H8" s="440"/>
      <c r="I8" s="440"/>
      <c r="J8" s="440"/>
      <c r="K8" s="440"/>
      <c r="L8" s="440"/>
      <c r="M8" s="440"/>
      <c r="N8" s="441"/>
    </row>
    <row r="9" spans="2:27" ht="10.5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  <c r="N9" s="22"/>
      <c r="O9" s="23"/>
    </row>
    <row r="10" spans="2:27" s="23" customFormat="1" ht="17.25" customHeight="1" x14ac:dyDescent="0.2">
      <c r="B10" s="24" t="s">
        <v>616</v>
      </c>
      <c r="C10" s="25" t="str">
        <f>IFERROR(VLOOKUP(C8,datos,16,0),"")</f>
        <v/>
      </c>
      <c r="E10" s="24" t="s">
        <v>11</v>
      </c>
      <c r="F10" s="444" t="str">
        <f>IFERROR(VLOOKUP(C8,datos,17,0),"")</f>
        <v/>
      </c>
      <c r="G10" s="445"/>
      <c r="H10" s="446"/>
      <c r="K10" s="19" t="s">
        <v>14</v>
      </c>
      <c r="L10" s="447" t="str">
        <f>IFERROR(VLOOKUP(C8,datos,14,0),"")</f>
        <v/>
      </c>
      <c r="M10" s="448"/>
      <c r="N10" s="449"/>
      <c r="O10" s="15"/>
      <c r="AA10" s="26"/>
    </row>
    <row r="11" spans="2:27" ht="10.5" customHeight="1" x14ac:dyDescent="0.2">
      <c r="J11" s="27"/>
    </row>
    <row r="12" spans="2:27" s="31" customFormat="1" ht="15.75" customHeight="1" x14ac:dyDescent="0.25">
      <c r="B12" s="19" t="s">
        <v>662</v>
      </c>
      <c r="C12" s="450" t="str">
        <f>IFERROR(VLOOKUP(H12,prov,2,0),"")</f>
        <v/>
      </c>
      <c r="D12" s="451"/>
      <c r="E12" s="451"/>
      <c r="F12" s="452"/>
      <c r="G12" s="28" t="str">
        <f>IFERROR(VLOOKUP(C12,prov1,2,0),"")</f>
        <v/>
      </c>
      <c r="H12" s="29" t="str">
        <f>IFERROR(VLOOKUP(C8,datos,9,0),"")</f>
        <v/>
      </c>
      <c r="I12" s="30"/>
      <c r="J12" s="20"/>
      <c r="K12" s="177"/>
      <c r="L12" s="177"/>
      <c r="M12" s="177"/>
      <c r="N12" s="177"/>
      <c r="AA12" s="32"/>
    </row>
    <row r="13" spans="2:27" s="31" customFormat="1" ht="15.75" customHeight="1" x14ac:dyDescent="0.2">
      <c r="B13" s="33"/>
      <c r="C13" s="34"/>
      <c r="D13" s="34"/>
      <c r="E13" s="35"/>
      <c r="F13" s="36"/>
      <c r="G13" s="36"/>
      <c r="H13" s="36"/>
      <c r="I13" s="35"/>
      <c r="J13" s="35"/>
      <c r="K13" s="35"/>
      <c r="L13" s="453" t="str">
        <f>IFERROR(IF(OR(N13="",N13=0),"","Plan Nacional"),"")</f>
        <v/>
      </c>
      <c r="M13" s="453"/>
      <c r="N13" s="179" t="str">
        <f>IFERROR(VLOOKUP(C8,datos,18,0),"")</f>
        <v/>
      </c>
      <c r="AA13" s="32"/>
    </row>
    <row r="14" spans="2:27" s="31" customFormat="1" ht="15.75" customHeight="1" x14ac:dyDescent="0.2">
      <c r="B14" s="19" t="s">
        <v>88</v>
      </c>
      <c r="C14" s="447" t="str">
        <f>IFERROR(VLOOKUP(C8,datos,4,0),"")</f>
        <v/>
      </c>
      <c r="D14" s="448"/>
      <c r="E14" s="449"/>
      <c r="F14" s="17"/>
      <c r="H14" s="24" t="s">
        <v>18</v>
      </c>
      <c r="I14" s="447" t="str">
        <f>IFERROR(VLOOKUP(C8,datos,5,0),"")</f>
        <v/>
      </c>
      <c r="J14" s="449"/>
      <c r="L14" s="453" t="str">
        <f>IFERROR(IF(N14="XX","Proy. Educ. Abierta",""),"")</f>
        <v/>
      </c>
      <c r="M14" s="453"/>
      <c r="N14" s="179" t="str">
        <f>IFERROR(VLOOKUP(C8,datos,19,0),"")</f>
        <v/>
      </c>
      <c r="AA14" s="32"/>
    </row>
    <row r="15" spans="2:27" s="31" customFormat="1" ht="24" customHeight="1" x14ac:dyDescent="0.2"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39"/>
      <c r="M15" s="39"/>
      <c r="N15" s="39"/>
      <c r="AA15" s="32"/>
    </row>
    <row r="16" spans="2:27" ht="24" customHeight="1" x14ac:dyDescent="0.2">
      <c r="B16" s="300" t="s">
        <v>1188</v>
      </c>
      <c r="C16" s="40"/>
      <c r="D16" s="40"/>
      <c r="E16" s="40"/>
      <c r="F16" s="40"/>
      <c r="G16" s="40"/>
      <c r="H16" s="300" t="s">
        <v>1191</v>
      </c>
      <c r="I16" s="40"/>
      <c r="J16" s="40"/>
      <c r="K16" s="40"/>
      <c r="L16" s="40"/>
      <c r="M16" s="40"/>
      <c r="N16" s="40"/>
    </row>
    <row r="17" spans="1:27" ht="17.25" customHeight="1" x14ac:dyDescent="0.2">
      <c r="B17" s="24" t="s">
        <v>1189</v>
      </c>
      <c r="C17" s="447" t="str">
        <f>IFERROR(VLOOKUP(C8,datos,15,0),"")</f>
        <v/>
      </c>
      <c r="D17" s="448"/>
      <c r="E17" s="449"/>
      <c r="F17" s="22"/>
      <c r="H17" s="24" t="s">
        <v>1189</v>
      </c>
      <c r="I17" s="454"/>
      <c r="J17" s="455"/>
      <c r="K17" s="455"/>
      <c r="L17" s="455"/>
      <c r="M17" s="455"/>
      <c r="N17" s="456"/>
    </row>
    <row r="18" spans="1:27" ht="8.25" customHeight="1" x14ac:dyDescent="0.2">
      <c r="B18" s="24"/>
      <c r="C18" s="17"/>
      <c r="D18" s="17"/>
      <c r="E18" s="17"/>
      <c r="F18" s="17"/>
      <c r="G18" s="41"/>
      <c r="H18" s="24"/>
      <c r="I18" s="17"/>
      <c r="J18" s="17"/>
      <c r="K18" s="17"/>
      <c r="L18" s="17"/>
      <c r="M18" s="17"/>
      <c r="N18" s="17"/>
    </row>
    <row r="19" spans="1:27" ht="20.25" customHeight="1" x14ac:dyDescent="0.2">
      <c r="B19" s="24" t="s">
        <v>19</v>
      </c>
      <c r="C19" s="447"/>
      <c r="D19" s="448"/>
      <c r="E19" s="449"/>
      <c r="F19" s="17"/>
      <c r="H19" s="24" t="s">
        <v>19</v>
      </c>
      <c r="I19" s="447"/>
      <c r="J19" s="448"/>
      <c r="K19" s="448"/>
      <c r="L19" s="448"/>
      <c r="M19" s="448"/>
      <c r="N19" s="449"/>
    </row>
    <row r="20" spans="1:27" s="31" customFormat="1" ht="9" customHeight="1" x14ac:dyDescent="0.2">
      <c r="B20" s="42"/>
      <c r="C20" s="43"/>
      <c r="D20" s="43"/>
      <c r="E20" s="43"/>
      <c r="F20" s="44"/>
      <c r="G20" s="45"/>
      <c r="H20" s="42"/>
      <c r="I20" s="44"/>
      <c r="J20" s="44"/>
      <c r="K20" s="43"/>
      <c r="L20" s="43"/>
      <c r="M20" s="43"/>
      <c r="N20" s="43"/>
      <c r="AA20" s="32"/>
    </row>
    <row r="21" spans="1:27" ht="17.25" customHeight="1" x14ac:dyDescent="0.2">
      <c r="B21" s="24" t="s">
        <v>1190</v>
      </c>
      <c r="C21" s="25"/>
      <c r="D21" s="17"/>
      <c r="E21" s="17"/>
      <c r="F21" s="17"/>
      <c r="H21" s="24" t="s">
        <v>1190</v>
      </c>
      <c r="I21" s="444"/>
      <c r="J21" s="445"/>
      <c r="K21" s="446"/>
      <c r="L21" s="46"/>
      <c r="M21" s="46"/>
    </row>
    <row r="22" spans="1:27" s="31" customFormat="1" ht="17.25" customHeight="1" x14ac:dyDescent="0.2">
      <c r="B22" s="47"/>
      <c r="C22" s="48"/>
      <c r="D22" s="44"/>
      <c r="E22" s="44"/>
      <c r="F22" s="44"/>
      <c r="L22" s="42"/>
      <c r="M22" s="42"/>
      <c r="N22" s="49"/>
      <c r="AA22" s="32"/>
    </row>
    <row r="23" spans="1:27" s="31" customFormat="1" ht="17.25" customHeight="1" x14ac:dyDescent="0.2">
      <c r="B23" s="47"/>
      <c r="C23" s="48"/>
      <c r="D23" s="44"/>
      <c r="E23" s="44"/>
      <c r="F23" s="44"/>
      <c r="G23" s="47"/>
      <c r="H23" s="47"/>
      <c r="I23" s="48"/>
      <c r="J23" s="48"/>
      <c r="K23" s="48"/>
      <c r="L23" s="42"/>
      <c r="M23" s="42"/>
      <c r="N23" s="49"/>
      <c r="AA23" s="32"/>
    </row>
    <row r="24" spans="1:27" s="31" customFormat="1" ht="17.25" customHeight="1" x14ac:dyDescent="0.2">
      <c r="B24" s="47"/>
      <c r="C24" s="48"/>
      <c r="D24" s="44"/>
      <c r="E24" s="44"/>
      <c r="F24" s="44"/>
      <c r="G24" s="47"/>
      <c r="H24" s="47"/>
      <c r="I24" s="48"/>
      <c r="J24" s="48"/>
      <c r="K24" s="48"/>
      <c r="L24" s="42"/>
      <c r="M24" s="42"/>
      <c r="N24" s="49"/>
      <c r="AA24" s="32"/>
    </row>
    <row r="26" spans="1:27" ht="17.25" customHeight="1" x14ac:dyDescent="0.3">
      <c r="B26" s="50"/>
      <c r="F26" s="457" t="s">
        <v>889</v>
      </c>
      <c r="G26" s="458"/>
      <c r="H26" s="458"/>
      <c r="I26" s="458"/>
      <c r="J26" s="458"/>
      <c r="K26" s="458"/>
      <c r="L26" s="458"/>
      <c r="M26" s="458"/>
      <c r="N26" s="459"/>
    </row>
    <row r="27" spans="1:27" ht="17.25" customHeight="1" x14ac:dyDescent="0.25">
      <c r="B27" s="51"/>
      <c r="F27" s="460"/>
      <c r="G27" s="461"/>
      <c r="H27" s="461"/>
      <c r="I27" s="461"/>
      <c r="J27" s="461"/>
      <c r="K27" s="461"/>
      <c r="L27" s="461"/>
      <c r="M27" s="461"/>
      <c r="N27" s="462"/>
    </row>
    <row r="28" spans="1:27" ht="17.25" customHeight="1" x14ac:dyDescent="0.25">
      <c r="B28" s="51"/>
      <c r="E28" s="46"/>
      <c r="F28" s="460"/>
      <c r="G28" s="461"/>
      <c r="H28" s="461"/>
      <c r="I28" s="461"/>
      <c r="J28" s="461"/>
      <c r="K28" s="461"/>
      <c r="L28" s="461"/>
      <c r="M28" s="461"/>
      <c r="N28" s="462"/>
    </row>
    <row r="29" spans="1:27" ht="17.25" customHeight="1" x14ac:dyDescent="0.2">
      <c r="E29" s="52"/>
      <c r="F29" s="460"/>
      <c r="G29" s="461"/>
      <c r="H29" s="461"/>
      <c r="I29" s="461"/>
      <c r="J29" s="461"/>
      <c r="K29" s="461"/>
      <c r="L29" s="461"/>
      <c r="M29" s="461"/>
      <c r="N29" s="462"/>
    </row>
    <row r="30" spans="1:27" ht="17.25" customHeight="1" x14ac:dyDescent="0.2">
      <c r="A30" s="46"/>
      <c r="B30" s="52"/>
      <c r="C30" s="466" t="s">
        <v>593</v>
      </c>
      <c r="D30" s="466"/>
      <c r="E30" s="52"/>
      <c r="F30" s="460"/>
      <c r="G30" s="461"/>
      <c r="H30" s="461"/>
      <c r="I30" s="461"/>
      <c r="J30" s="461"/>
      <c r="K30" s="461"/>
      <c r="L30" s="461"/>
      <c r="M30" s="461"/>
      <c r="N30" s="462"/>
    </row>
    <row r="31" spans="1:27" ht="17.25" customHeight="1" x14ac:dyDescent="0.2">
      <c r="A31" s="46"/>
      <c r="B31" s="184"/>
      <c r="C31" s="467"/>
      <c r="D31" s="467"/>
      <c r="E31" s="52"/>
      <c r="F31" s="460"/>
      <c r="G31" s="461"/>
      <c r="H31" s="461"/>
      <c r="I31" s="461"/>
      <c r="J31" s="461"/>
      <c r="K31" s="461"/>
      <c r="L31" s="461"/>
      <c r="M31" s="461"/>
      <c r="N31" s="462"/>
    </row>
    <row r="32" spans="1:27" ht="17.25" customHeight="1" x14ac:dyDescent="0.2">
      <c r="A32" s="46"/>
      <c r="B32" s="184"/>
      <c r="C32" s="184"/>
      <c r="D32" s="184"/>
      <c r="E32" s="52"/>
      <c r="F32" s="463"/>
      <c r="G32" s="464"/>
      <c r="H32" s="464"/>
      <c r="I32" s="464"/>
      <c r="J32" s="464"/>
      <c r="K32" s="464"/>
      <c r="L32" s="464"/>
      <c r="M32" s="464"/>
      <c r="N32" s="465"/>
      <c r="O32" s="46"/>
    </row>
    <row r="33" spans="1:15" x14ac:dyDescent="0.2">
      <c r="A33" s="46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46"/>
    </row>
    <row r="34" spans="1:1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1:15" x14ac:dyDescent="0.2">
      <c r="A35" s="46"/>
      <c r="B35" s="46"/>
      <c r="C35" s="46"/>
      <c r="D35" s="46"/>
      <c r="E35" s="46"/>
    </row>
    <row r="88" ht="1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5" customHeight="1" x14ac:dyDescent="0.2"/>
  </sheetData>
  <sheetProtection algorithmName="SHA-512" hashValue="7pCkTWWdTjxPSQkmreTBJXVzCcmm1rzPcrw8Eh1qANOaRnM33DvvzlAJFvl4nggkMuFlB4sMX2Aaoa7oOotWUw==" saltValue="VnBVLFQX+86Ws8zrN4D0jg==" spinCount="100000" sheet="1" objects="1" scenarios="1"/>
  <mergeCells count="19">
    <mergeCell ref="C17:E17"/>
    <mergeCell ref="C19:E19"/>
    <mergeCell ref="I17:N17"/>
    <mergeCell ref="F26:N32"/>
    <mergeCell ref="I21:K21"/>
    <mergeCell ref="C30:D31"/>
    <mergeCell ref="I19:N19"/>
    <mergeCell ref="F10:H10"/>
    <mergeCell ref="L10:N10"/>
    <mergeCell ref="C12:F12"/>
    <mergeCell ref="C14:E14"/>
    <mergeCell ref="I14:J14"/>
    <mergeCell ref="L14:M14"/>
    <mergeCell ref="L13:M13"/>
    <mergeCell ref="L2:N3"/>
    <mergeCell ref="B5:N5"/>
    <mergeCell ref="B6:N7"/>
    <mergeCell ref="F8:N8"/>
    <mergeCell ref="I2:K3"/>
  </mergeCells>
  <conditionalFormatting sqref="I14:J14 C10 F10 L10:N10 C14:E14 F8:N8 K12 G12">
    <cfRule type="cellIs" dxfId="74" priority="20" operator="equal">
      <formula>#N/A</formula>
    </cfRule>
  </conditionalFormatting>
  <conditionalFormatting sqref="C12">
    <cfRule type="cellIs" dxfId="73" priority="18" operator="equal">
      <formula>#N/A</formula>
    </cfRule>
  </conditionalFormatting>
  <conditionalFormatting sqref="H12">
    <cfRule type="cellIs" dxfId="72" priority="17" operator="equal">
      <formula>#N/A</formula>
    </cfRule>
  </conditionalFormatting>
  <conditionalFormatting sqref="N13">
    <cfRule type="cellIs" dxfId="71" priority="3" operator="equal">
      <formula>0</formula>
    </cfRule>
  </conditionalFormatting>
  <conditionalFormatting sqref="N14">
    <cfRule type="containsText" dxfId="70" priority="1" operator="containsText" text="XX">
      <formula>NOT(ISERROR(SEARCH("XX",N14)))</formula>
    </cfRule>
    <cfRule type="cellIs" dxfId="69" priority="2" operator="equal">
      <formula>0</formula>
    </cfRule>
  </conditionalFormatting>
  <dataValidations count="1">
    <dataValidation allowBlank="1" showInputMessage="1" showErrorMessage="1" prompt="Digite únicamente los últimos 4 dígitos del Código Presupuestario._x000a__x000a_Nocturno Calasanz debe digitar 0006" sqref="C8"/>
  </dataValidations>
  <printOptions horizontalCentered="1" verticalCentered="1"/>
  <pageMargins left="0" right="0" top="0" bottom="0" header="0.31496062992125984" footer="0.15748031496062992"/>
  <pageSetup scale="9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21C60667-F077-4886-BE39-5E75699A0E53}">
            <xm:f>NOT(ISERROR(SEARCH($L$14,L14)))</xm:f>
            <xm:f>$L$14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L14:M14</xm:sqref>
        </x14:conditionalFormatting>
        <x14:conditionalFormatting xmlns:xm="http://schemas.microsoft.com/office/excel/2006/main">
          <x14:cfRule type="containsText" priority="5" operator="containsText" id="{E586FB89-A06A-448C-B99B-300D5EF2C57A}">
            <xm:f>NOT(ISERROR(SEARCH($L$13,L13)))</xm:f>
            <xm:f>$L$13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L13:M13</xm:sqref>
        </x14:conditionalFormatting>
        <x14:conditionalFormatting xmlns:xm="http://schemas.microsoft.com/office/excel/2006/main">
          <x14:cfRule type="containsText" priority="9" operator="containsText" id="{C531BD53-E99D-47B2-99C0-FE039E29865D}">
            <xm:f>NOT(ISERROR(SEARCH($N$13,N13)))</xm:f>
            <xm:f>$N$13</xm:f>
            <x14:dxf>
              <border>
                <left style="dotted">
                  <color auto="1"/>
                </left>
                <right style="dotted">
                  <color auto="1"/>
                </right>
                <top style="dotted">
                  <color auto="1"/>
                </top>
                <bottom style="dotted">
                  <color auto="1"/>
                </bottom>
                <vertical/>
                <horizontal/>
              </border>
            </x14:dxf>
          </x14:cfRule>
          <xm:sqref>N13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T31"/>
  <sheetViews>
    <sheetView showGridLines="0" showRowColHeaders="0" zoomScaleNormal="100" workbookViewId="0">
      <selection activeCell="A2" sqref="A2"/>
    </sheetView>
  </sheetViews>
  <sheetFormatPr baseColWidth="10" defaultRowHeight="14.25" x14ac:dyDescent="0.2"/>
  <cols>
    <col min="1" max="1" width="7.5703125" style="1" customWidth="1"/>
    <col min="2" max="2" width="45.140625" style="1" customWidth="1"/>
    <col min="3" max="5" width="6.5703125" style="1" customWidth="1"/>
    <col min="6" max="20" width="6.28515625" style="1" customWidth="1"/>
    <col min="21" max="16384" width="11.42578125" style="1"/>
  </cols>
  <sheetData>
    <row r="2" spans="2:20" ht="18" customHeight="1" x14ac:dyDescent="0.2">
      <c r="M2" s="507" t="s">
        <v>615</v>
      </c>
      <c r="N2" s="508"/>
      <c r="O2" s="508"/>
      <c r="P2" s="508"/>
      <c r="Q2" s="508"/>
      <c r="R2" s="508"/>
      <c r="S2" s="508"/>
      <c r="T2" s="509"/>
    </row>
    <row r="3" spans="2:20" ht="18" customHeight="1" x14ac:dyDescent="0.25">
      <c r="B3" s="191" t="s">
        <v>882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510"/>
      <c r="N3" s="511"/>
      <c r="O3" s="511"/>
      <c r="P3" s="511"/>
      <c r="Q3" s="511"/>
      <c r="R3" s="511"/>
      <c r="S3" s="511"/>
      <c r="T3" s="512"/>
    </row>
    <row r="4" spans="2:20" ht="18" customHeight="1" thickBot="1" x14ac:dyDescent="0.3">
      <c r="B4" s="192" t="s">
        <v>624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2.5" customHeight="1" thickTop="1" x14ac:dyDescent="0.2">
      <c r="B5" s="513" t="s">
        <v>90</v>
      </c>
      <c r="C5" s="515" t="s">
        <v>0</v>
      </c>
      <c r="D5" s="516"/>
      <c r="E5" s="516"/>
      <c r="F5" s="517" t="s">
        <v>638</v>
      </c>
      <c r="G5" s="518"/>
      <c r="H5" s="519"/>
      <c r="I5" s="517" t="s">
        <v>639</v>
      </c>
      <c r="J5" s="518"/>
      <c r="K5" s="519"/>
      <c r="L5" s="518" t="s">
        <v>640</v>
      </c>
      <c r="M5" s="518"/>
      <c r="N5" s="518"/>
      <c r="O5" s="517" t="s">
        <v>641</v>
      </c>
      <c r="P5" s="518"/>
      <c r="Q5" s="519"/>
      <c r="R5" s="517" t="s">
        <v>642</v>
      </c>
      <c r="S5" s="518"/>
      <c r="T5" s="518"/>
    </row>
    <row r="6" spans="2:20" ht="30" customHeight="1" thickBot="1" x14ac:dyDescent="0.25">
      <c r="B6" s="514"/>
      <c r="C6" s="57" t="s">
        <v>0</v>
      </c>
      <c r="D6" s="58" t="s">
        <v>30</v>
      </c>
      <c r="E6" s="59" t="s">
        <v>29</v>
      </c>
      <c r="F6" s="60" t="s">
        <v>0</v>
      </c>
      <c r="G6" s="58" t="s">
        <v>30</v>
      </c>
      <c r="H6" s="59" t="s">
        <v>29</v>
      </c>
      <c r="I6" s="60" t="s">
        <v>0</v>
      </c>
      <c r="J6" s="58" t="s">
        <v>30</v>
      </c>
      <c r="K6" s="59" t="s">
        <v>29</v>
      </c>
      <c r="L6" s="60" t="s">
        <v>0</v>
      </c>
      <c r="M6" s="58" t="s">
        <v>30</v>
      </c>
      <c r="N6" s="61" t="s">
        <v>29</v>
      </c>
      <c r="O6" s="60" t="s">
        <v>0</v>
      </c>
      <c r="P6" s="58" t="s">
        <v>30</v>
      </c>
      <c r="Q6" s="59" t="s">
        <v>29</v>
      </c>
      <c r="R6" s="60" t="s">
        <v>0</v>
      </c>
      <c r="S6" s="58" t="s">
        <v>30</v>
      </c>
      <c r="T6" s="59" t="s">
        <v>29</v>
      </c>
    </row>
    <row r="7" spans="2:20" ht="24.75" customHeight="1" thickTop="1" thickBot="1" x14ac:dyDescent="0.25">
      <c r="B7" s="62" t="s">
        <v>890</v>
      </c>
      <c r="C7" s="63">
        <f>+D7+E7</f>
        <v>0</v>
      </c>
      <c r="D7" s="64">
        <f>+G7+J7+M7+P7+S7</f>
        <v>0</v>
      </c>
      <c r="E7" s="65">
        <f>+H7+K7+N7+Q7+T7</f>
        <v>0</v>
      </c>
      <c r="F7" s="66">
        <f>+G7+H7</f>
        <v>0</v>
      </c>
      <c r="G7" s="67"/>
      <c r="H7" s="68"/>
      <c r="I7" s="66">
        <f>+J7+K7</f>
        <v>0</v>
      </c>
      <c r="J7" s="67"/>
      <c r="K7" s="68"/>
      <c r="L7" s="65">
        <f>+M7+N7</f>
        <v>0</v>
      </c>
      <c r="M7" s="67"/>
      <c r="N7" s="69"/>
      <c r="O7" s="66">
        <f>+P7+Q7</f>
        <v>0</v>
      </c>
      <c r="P7" s="67"/>
      <c r="Q7" s="68"/>
      <c r="R7" s="66">
        <f>+S7+T7</f>
        <v>0</v>
      </c>
      <c r="S7" s="67"/>
      <c r="T7" s="69"/>
    </row>
    <row r="8" spans="2:20" x14ac:dyDescent="0.2">
      <c r="B8" s="70" t="s">
        <v>91</v>
      </c>
      <c r="C8" s="520">
        <f>D8+E8</f>
        <v>0</v>
      </c>
      <c r="D8" s="521">
        <f>G8+J8+M8+P8+S8</f>
        <v>0</v>
      </c>
      <c r="E8" s="522">
        <f>+H8+K8+N8+Q8+T8</f>
        <v>0</v>
      </c>
      <c r="F8" s="479">
        <f>+G8+H8</f>
        <v>0</v>
      </c>
      <c r="G8" s="481"/>
      <c r="H8" s="477"/>
      <c r="I8" s="479">
        <f>+J8+K8</f>
        <v>0</v>
      </c>
      <c r="J8" s="481"/>
      <c r="K8" s="477"/>
      <c r="L8" s="485">
        <f>+M8+N8</f>
        <v>0</v>
      </c>
      <c r="M8" s="481"/>
      <c r="N8" s="483"/>
      <c r="O8" s="479">
        <f>+P8+Q8</f>
        <v>0</v>
      </c>
      <c r="P8" s="481"/>
      <c r="Q8" s="477"/>
      <c r="R8" s="479">
        <f>+S8+T8</f>
        <v>0</v>
      </c>
      <c r="S8" s="481"/>
      <c r="T8" s="483"/>
    </row>
    <row r="9" spans="2:20" ht="18" customHeight="1" x14ac:dyDescent="0.2">
      <c r="B9" s="71" t="s">
        <v>891</v>
      </c>
      <c r="C9" s="488"/>
      <c r="D9" s="490"/>
      <c r="E9" s="486"/>
      <c r="F9" s="480"/>
      <c r="G9" s="482"/>
      <c r="H9" s="478"/>
      <c r="I9" s="480"/>
      <c r="J9" s="482"/>
      <c r="K9" s="478"/>
      <c r="L9" s="486"/>
      <c r="M9" s="482"/>
      <c r="N9" s="484"/>
      <c r="O9" s="480"/>
      <c r="P9" s="482"/>
      <c r="Q9" s="478"/>
      <c r="R9" s="480"/>
      <c r="S9" s="482"/>
      <c r="T9" s="484"/>
    </row>
    <row r="10" spans="2:20" x14ac:dyDescent="0.2">
      <c r="B10" s="72" t="s">
        <v>91</v>
      </c>
      <c r="C10" s="503">
        <f t="shared" ref="C10" si="0">D10+E10</f>
        <v>0</v>
      </c>
      <c r="D10" s="505">
        <f>G10+J10+M10+P10+S10</f>
        <v>0</v>
      </c>
      <c r="E10" s="501">
        <f>+H10+K10+N10+Q10+T10</f>
        <v>0</v>
      </c>
      <c r="F10" s="495">
        <f t="shared" ref="F10" si="1">+G10+H10</f>
        <v>0</v>
      </c>
      <c r="G10" s="497"/>
      <c r="H10" s="493"/>
      <c r="I10" s="495">
        <f t="shared" ref="I10" si="2">+J10+K10</f>
        <v>0</v>
      </c>
      <c r="J10" s="497"/>
      <c r="K10" s="493"/>
      <c r="L10" s="501">
        <f t="shared" ref="L10" si="3">+M10+N10</f>
        <v>0</v>
      </c>
      <c r="M10" s="497"/>
      <c r="N10" s="499"/>
      <c r="O10" s="495">
        <f t="shared" ref="O10" si="4">+P10+Q10</f>
        <v>0</v>
      </c>
      <c r="P10" s="497"/>
      <c r="Q10" s="493"/>
      <c r="R10" s="495">
        <f t="shared" ref="R10" si="5">+S10+T10</f>
        <v>0</v>
      </c>
      <c r="S10" s="497"/>
      <c r="T10" s="499"/>
    </row>
    <row r="11" spans="2:20" ht="18" customHeight="1" x14ac:dyDescent="0.2">
      <c r="B11" s="73" t="s">
        <v>892</v>
      </c>
      <c r="C11" s="504"/>
      <c r="D11" s="506"/>
      <c r="E11" s="502"/>
      <c r="F11" s="496"/>
      <c r="G11" s="498"/>
      <c r="H11" s="494"/>
      <c r="I11" s="496"/>
      <c r="J11" s="498"/>
      <c r="K11" s="494"/>
      <c r="L11" s="502"/>
      <c r="M11" s="498"/>
      <c r="N11" s="500"/>
      <c r="O11" s="496"/>
      <c r="P11" s="498"/>
      <c r="Q11" s="494"/>
      <c r="R11" s="496"/>
      <c r="S11" s="498"/>
      <c r="T11" s="500"/>
    </row>
    <row r="12" spans="2:20" x14ac:dyDescent="0.2">
      <c r="B12" s="74" t="s">
        <v>92</v>
      </c>
      <c r="C12" s="487">
        <f t="shared" ref="C12" si="6">D12+E12</f>
        <v>0</v>
      </c>
      <c r="D12" s="489">
        <f>G12+J12+M12+P12+S12</f>
        <v>0</v>
      </c>
      <c r="E12" s="485">
        <f>+H12+K12+N12+Q12+T12</f>
        <v>0</v>
      </c>
      <c r="F12" s="479">
        <f t="shared" ref="F12" si="7">+G12+H12</f>
        <v>0</v>
      </c>
      <c r="G12" s="481"/>
      <c r="H12" s="477"/>
      <c r="I12" s="479">
        <f t="shared" ref="I12" si="8">+J12+K12</f>
        <v>0</v>
      </c>
      <c r="J12" s="481"/>
      <c r="K12" s="477"/>
      <c r="L12" s="485">
        <f t="shared" ref="L12" si="9">+M12+N12</f>
        <v>0</v>
      </c>
      <c r="M12" s="481"/>
      <c r="N12" s="483"/>
      <c r="O12" s="479">
        <f t="shared" ref="O12" si="10">+P12+Q12</f>
        <v>0</v>
      </c>
      <c r="P12" s="481"/>
      <c r="Q12" s="477"/>
      <c r="R12" s="479">
        <f t="shared" ref="R12" si="11">+S12+T12</f>
        <v>0</v>
      </c>
      <c r="S12" s="481"/>
      <c r="T12" s="483"/>
    </row>
    <row r="13" spans="2:20" ht="18" customHeight="1" x14ac:dyDescent="0.2">
      <c r="B13" s="71" t="s">
        <v>893</v>
      </c>
      <c r="C13" s="488"/>
      <c r="D13" s="490"/>
      <c r="E13" s="486"/>
      <c r="F13" s="480"/>
      <c r="G13" s="482"/>
      <c r="H13" s="478"/>
      <c r="I13" s="480"/>
      <c r="J13" s="482"/>
      <c r="K13" s="478"/>
      <c r="L13" s="486"/>
      <c r="M13" s="482"/>
      <c r="N13" s="484"/>
      <c r="O13" s="480"/>
      <c r="P13" s="482"/>
      <c r="Q13" s="478"/>
      <c r="R13" s="480"/>
      <c r="S13" s="482"/>
      <c r="T13" s="484"/>
    </row>
    <row r="14" spans="2:20" x14ac:dyDescent="0.2">
      <c r="B14" s="75" t="s">
        <v>92</v>
      </c>
      <c r="C14" s="503">
        <f t="shared" ref="C14" si="12">D14+E14</f>
        <v>0</v>
      </c>
      <c r="D14" s="505">
        <f>G14+J14+M14+P14+S14</f>
        <v>0</v>
      </c>
      <c r="E14" s="501">
        <f>+H14+K14+N14+Q14+T14</f>
        <v>0</v>
      </c>
      <c r="F14" s="495">
        <f t="shared" ref="F14" si="13">+G14+H14</f>
        <v>0</v>
      </c>
      <c r="G14" s="497"/>
      <c r="H14" s="493"/>
      <c r="I14" s="495">
        <f t="shared" ref="I14" si="14">+J14+K14</f>
        <v>0</v>
      </c>
      <c r="J14" s="497"/>
      <c r="K14" s="493"/>
      <c r="L14" s="501">
        <f t="shared" ref="L14" si="15">+M14+N14</f>
        <v>0</v>
      </c>
      <c r="M14" s="497"/>
      <c r="N14" s="499"/>
      <c r="O14" s="495">
        <f t="shared" ref="O14" si="16">+P14+Q14</f>
        <v>0</v>
      </c>
      <c r="P14" s="497"/>
      <c r="Q14" s="493"/>
      <c r="R14" s="495">
        <f t="shared" ref="R14" si="17">+S14+T14</f>
        <v>0</v>
      </c>
      <c r="S14" s="497"/>
      <c r="T14" s="499"/>
    </row>
    <row r="15" spans="2:20" ht="18" customHeight="1" x14ac:dyDescent="0.2">
      <c r="B15" s="76" t="s">
        <v>894</v>
      </c>
      <c r="C15" s="504"/>
      <c r="D15" s="506"/>
      <c r="E15" s="502"/>
      <c r="F15" s="496"/>
      <c r="G15" s="498"/>
      <c r="H15" s="494"/>
      <c r="I15" s="496"/>
      <c r="J15" s="498"/>
      <c r="K15" s="494"/>
      <c r="L15" s="502"/>
      <c r="M15" s="498"/>
      <c r="N15" s="500"/>
      <c r="O15" s="496"/>
      <c r="P15" s="498"/>
      <c r="Q15" s="494"/>
      <c r="R15" s="496"/>
      <c r="S15" s="498"/>
      <c r="T15" s="500"/>
    </row>
    <row r="16" spans="2:20" x14ac:dyDescent="0.2">
      <c r="B16" s="74" t="s">
        <v>92</v>
      </c>
      <c r="C16" s="487">
        <f t="shared" ref="C16" si="18">D16+E16</f>
        <v>0</v>
      </c>
      <c r="D16" s="489">
        <f>G16+J16+M16+P16+S16</f>
        <v>0</v>
      </c>
      <c r="E16" s="485">
        <f>+H16+K16+N16+Q16+T16</f>
        <v>0</v>
      </c>
      <c r="F16" s="479">
        <f t="shared" ref="F16" si="19">+G16+H16</f>
        <v>0</v>
      </c>
      <c r="G16" s="481"/>
      <c r="H16" s="477"/>
      <c r="I16" s="479">
        <f t="shared" ref="I16" si="20">+J16+K16</f>
        <v>0</v>
      </c>
      <c r="J16" s="481"/>
      <c r="K16" s="477"/>
      <c r="L16" s="485">
        <f t="shared" ref="L16" si="21">+M16+N16</f>
        <v>0</v>
      </c>
      <c r="M16" s="481"/>
      <c r="N16" s="483"/>
      <c r="O16" s="479">
        <f t="shared" ref="O16" si="22">+P16+Q16</f>
        <v>0</v>
      </c>
      <c r="P16" s="481"/>
      <c r="Q16" s="477"/>
      <c r="R16" s="479">
        <f t="shared" ref="R16" si="23">+S16+T16</f>
        <v>0</v>
      </c>
      <c r="S16" s="481"/>
      <c r="T16" s="483"/>
    </row>
    <row r="17" spans="2:20" ht="18" customHeight="1" thickBot="1" x14ac:dyDescent="0.25">
      <c r="B17" s="77" t="s">
        <v>895</v>
      </c>
      <c r="C17" s="488"/>
      <c r="D17" s="490"/>
      <c r="E17" s="486"/>
      <c r="F17" s="480"/>
      <c r="G17" s="482"/>
      <c r="H17" s="478"/>
      <c r="I17" s="480"/>
      <c r="J17" s="482"/>
      <c r="K17" s="478"/>
      <c r="L17" s="486"/>
      <c r="M17" s="482"/>
      <c r="N17" s="484"/>
      <c r="O17" s="480"/>
      <c r="P17" s="482"/>
      <c r="Q17" s="478"/>
      <c r="R17" s="480"/>
      <c r="S17" s="482"/>
      <c r="T17" s="484"/>
    </row>
    <row r="18" spans="2:20" ht="24.75" customHeight="1" thickBot="1" x14ac:dyDescent="0.25">
      <c r="B18" s="167" t="s">
        <v>896</v>
      </c>
      <c r="C18" s="168">
        <f>+D18+E18</f>
        <v>0</v>
      </c>
      <c r="D18" s="169">
        <f>((D7+D8+D10)-(D12+D14+D16))</f>
        <v>0</v>
      </c>
      <c r="E18" s="170">
        <f t="shared" ref="E18" si="24">((E7+E8+E10)-(E12+E14+E16))</f>
        <v>0</v>
      </c>
      <c r="F18" s="171">
        <f>+G18+H18</f>
        <v>0</v>
      </c>
      <c r="G18" s="169">
        <f t="shared" ref="G18:T18" si="25">((G7+G8+G10)-(G12+G14+G16))</f>
        <v>0</v>
      </c>
      <c r="H18" s="172">
        <f>((H7+H8+H10)-(H12+H14+H16))</f>
        <v>0</v>
      </c>
      <c r="I18" s="171">
        <f>+J18+K18</f>
        <v>0</v>
      </c>
      <c r="J18" s="169">
        <f t="shared" si="25"/>
        <v>0</v>
      </c>
      <c r="K18" s="172">
        <f t="shared" si="25"/>
        <v>0</v>
      </c>
      <c r="L18" s="170">
        <f>+M18+N18</f>
        <v>0</v>
      </c>
      <c r="M18" s="169">
        <f t="shared" si="25"/>
        <v>0</v>
      </c>
      <c r="N18" s="170">
        <f t="shared" si="25"/>
        <v>0</v>
      </c>
      <c r="O18" s="171">
        <f>+P18+Q18</f>
        <v>0</v>
      </c>
      <c r="P18" s="169">
        <f t="shared" si="25"/>
        <v>0</v>
      </c>
      <c r="Q18" s="172">
        <f t="shared" si="25"/>
        <v>0</v>
      </c>
      <c r="R18" s="171">
        <f>+S18+T18</f>
        <v>0</v>
      </c>
      <c r="S18" s="169">
        <f t="shared" si="25"/>
        <v>0</v>
      </c>
      <c r="T18" s="170">
        <f t="shared" si="25"/>
        <v>0</v>
      </c>
    </row>
    <row r="19" spans="2:20" ht="24.75" customHeight="1" x14ac:dyDescent="0.2">
      <c r="B19" s="173" t="s">
        <v>897</v>
      </c>
      <c r="C19" s="92">
        <f t="shared" ref="C19:C20" si="26">D19+E19</f>
        <v>0</v>
      </c>
      <c r="D19" s="91">
        <f>G19+J19+M19+P19+S19</f>
        <v>0</v>
      </c>
      <c r="E19" s="92">
        <f>+H19+K19+N19+Q19+T19</f>
        <v>0</v>
      </c>
      <c r="F19" s="93">
        <f t="shared" ref="F19:F20" si="27">+G19+H19</f>
        <v>0</v>
      </c>
      <c r="G19" s="174"/>
      <c r="H19" s="175"/>
      <c r="I19" s="93">
        <f t="shared" ref="I19:I20" si="28">+J19+K19</f>
        <v>0</v>
      </c>
      <c r="J19" s="174"/>
      <c r="K19" s="175"/>
      <c r="L19" s="92">
        <f t="shared" ref="L19:L20" si="29">+M19+N19</f>
        <v>0</v>
      </c>
      <c r="M19" s="174"/>
      <c r="N19" s="176"/>
      <c r="O19" s="93">
        <f t="shared" ref="O19:O20" si="30">+P19+Q19</f>
        <v>0</v>
      </c>
      <c r="P19" s="174"/>
      <c r="Q19" s="175"/>
      <c r="R19" s="93">
        <f t="shared" ref="R19:R20" si="31">+S19+T19</f>
        <v>0</v>
      </c>
      <c r="S19" s="174"/>
      <c r="T19" s="176"/>
    </row>
    <row r="20" spans="2:20" ht="24.75" customHeight="1" thickBot="1" x14ac:dyDescent="0.25">
      <c r="B20" s="369" t="s">
        <v>898</v>
      </c>
      <c r="C20" s="107">
        <f t="shared" si="26"/>
        <v>0</v>
      </c>
      <c r="D20" s="106">
        <f>G20+J20+M20+P20+S20</f>
        <v>0</v>
      </c>
      <c r="E20" s="107">
        <f>+H20+K20+N20+Q20+T20</f>
        <v>0</v>
      </c>
      <c r="F20" s="108">
        <f t="shared" si="27"/>
        <v>0</v>
      </c>
      <c r="G20" s="109"/>
      <c r="H20" s="110"/>
      <c r="I20" s="108">
        <f t="shared" si="28"/>
        <v>0</v>
      </c>
      <c r="J20" s="109"/>
      <c r="K20" s="110"/>
      <c r="L20" s="107">
        <f t="shared" si="29"/>
        <v>0</v>
      </c>
      <c r="M20" s="109"/>
      <c r="N20" s="111"/>
      <c r="O20" s="108">
        <f t="shared" si="30"/>
        <v>0</v>
      </c>
      <c r="P20" s="109"/>
      <c r="Q20" s="110"/>
      <c r="R20" s="108">
        <f t="shared" si="31"/>
        <v>0</v>
      </c>
      <c r="S20" s="109"/>
      <c r="T20" s="111"/>
    </row>
    <row r="21" spans="2:20" ht="16.5" thickTop="1" x14ac:dyDescent="0.2">
      <c r="B21" s="186" t="s">
        <v>97</v>
      </c>
      <c r="C21" s="79"/>
      <c r="D21" s="79"/>
      <c r="E21" s="79"/>
      <c r="F21" s="80"/>
      <c r="G21" s="81" t="str">
        <f>IF((G19+G20)=G18,"","XX")</f>
        <v/>
      </c>
      <c r="H21" s="81" t="str">
        <f>IF((H19+H20)=H18,"","XX")</f>
        <v/>
      </c>
      <c r="I21" s="81"/>
      <c r="J21" s="81" t="str">
        <f>IF((J19+J20)=J18,"","XX")</f>
        <v/>
      </c>
      <c r="K21" s="81" t="str">
        <f>IF((K19+K20)=K18,"","XX")</f>
        <v/>
      </c>
      <c r="L21" s="81"/>
      <c r="M21" s="81" t="str">
        <f>IF((M19+M20)=M18,"","XX")</f>
        <v/>
      </c>
      <c r="N21" s="81" t="str">
        <f>IF((N19+N20)=N18,"","XX")</f>
        <v/>
      </c>
      <c r="O21" s="81"/>
      <c r="P21" s="81" t="str">
        <f>IF((P19+P20)=P18,"","XX")</f>
        <v/>
      </c>
      <c r="Q21" s="81" t="str">
        <f>IF((Q19+Q20)=Q18,"","XX")</f>
        <v/>
      </c>
      <c r="R21" s="81"/>
      <c r="S21" s="81" t="str">
        <f>IF((S19+S20)=S18,"","XX")</f>
        <v/>
      </c>
      <c r="T21" s="81" t="str">
        <f>IF((T19+T20)=T18,"","XX")</f>
        <v/>
      </c>
    </row>
    <row r="22" spans="2:20" ht="16.5" customHeight="1" x14ac:dyDescent="0.2">
      <c r="B22" s="492" t="s">
        <v>1478</v>
      </c>
      <c r="C22" s="492"/>
      <c r="D22" s="492"/>
      <c r="E22" s="112"/>
      <c r="F22" s="491" t="str">
        <f>IF(OR(G21="XX",H21="XX",J21="XX",K21="XX",M21="XX",N21="XX",P21="XX",Q21="XX",S21="XX",T21="XX"),"¡VERIFICAR LOS DATOS!.
La MATRÍCULA FINAL y el desglose de APROBADOS y APLAZADOS, no coinciden.","")</f>
        <v/>
      </c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</row>
    <row r="23" spans="2:20" ht="16.5" customHeight="1" x14ac:dyDescent="0.2">
      <c r="B23" s="492"/>
      <c r="C23" s="492"/>
      <c r="D23" s="492"/>
      <c r="E23" s="112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</row>
    <row r="24" spans="2:20" ht="15.75" customHeight="1" x14ac:dyDescent="0.25">
      <c r="B24" s="187"/>
      <c r="C24" s="187"/>
      <c r="D24" s="187"/>
      <c r="E24" s="112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2:20" ht="15.75" customHeight="1" x14ac:dyDescent="0.25">
      <c r="B25" s="187"/>
      <c r="C25" s="187"/>
      <c r="D25" s="187"/>
      <c r="E25" s="112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2:20" x14ac:dyDescent="0.2">
      <c r="B26" s="82" t="s">
        <v>596</v>
      </c>
    </row>
    <row r="27" spans="2:20" ht="22.5" customHeight="1" x14ac:dyDescent="0.2">
      <c r="B27" s="468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70"/>
    </row>
    <row r="28" spans="2:20" ht="22.5" customHeight="1" x14ac:dyDescent="0.2">
      <c r="B28" s="471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3"/>
    </row>
    <row r="29" spans="2:20" ht="22.5" customHeight="1" x14ac:dyDescent="0.2">
      <c r="B29" s="471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3"/>
    </row>
    <row r="30" spans="2:20" ht="22.5" customHeight="1" x14ac:dyDescent="0.2">
      <c r="B30" s="471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3"/>
    </row>
    <row r="31" spans="2:20" ht="22.5" customHeight="1" x14ac:dyDescent="0.2">
      <c r="B31" s="474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6"/>
    </row>
  </sheetData>
  <sheetProtection algorithmName="SHA-512" hashValue="oG/UWCBUGmgaSx3qJBt6VLIy/n8fycFpXL+Of9ZgK1uk64ArroSpaSX5goSN31pozA6NflDNPBRnJjCzC/+7RA==" saltValue="QtWENcCbPMQEgk8aOaqSQg==" spinCount="100000" sheet="1" objects="1" scenarios="1"/>
  <mergeCells count="101">
    <mergeCell ref="M2:T3"/>
    <mergeCell ref="B5:B6"/>
    <mergeCell ref="C5:E5"/>
    <mergeCell ref="F5:H5"/>
    <mergeCell ref="I5:K5"/>
    <mergeCell ref="L5:N5"/>
    <mergeCell ref="O5:Q5"/>
    <mergeCell ref="L8:L9"/>
    <mergeCell ref="M8:M9"/>
    <mergeCell ref="N8:N9"/>
    <mergeCell ref="O8:O9"/>
    <mergeCell ref="P8:P9"/>
    <mergeCell ref="R5:T5"/>
    <mergeCell ref="C8:C9"/>
    <mergeCell ref="D8:D9"/>
    <mergeCell ref="E8:E9"/>
    <mergeCell ref="F8:F9"/>
    <mergeCell ref="G8:G9"/>
    <mergeCell ref="H8:H9"/>
    <mergeCell ref="I8:I9"/>
    <mergeCell ref="J8:J9"/>
    <mergeCell ref="Q8:Q9"/>
    <mergeCell ref="R8:R9"/>
    <mergeCell ref="S8:S9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T8:T9"/>
    <mergeCell ref="K8:K9"/>
    <mergeCell ref="E12:E13"/>
    <mergeCell ref="F12:F13"/>
    <mergeCell ref="G12:G13"/>
    <mergeCell ref="H12:H13"/>
    <mergeCell ref="R10:R11"/>
    <mergeCell ref="S10:S11"/>
    <mergeCell ref="T10:T11"/>
    <mergeCell ref="L10:L11"/>
    <mergeCell ref="M10:M11"/>
    <mergeCell ref="N10:N11"/>
    <mergeCell ref="O10:O11"/>
    <mergeCell ref="P10:P11"/>
    <mergeCell ref="Q10:Q11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P12:P13"/>
    <mergeCell ref="C12:C13"/>
    <mergeCell ref="D12:D13"/>
    <mergeCell ref="Q14:Q15"/>
    <mergeCell ref="R14:R15"/>
    <mergeCell ref="S14:S15"/>
    <mergeCell ref="T14:T15"/>
    <mergeCell ref="J14:J15"/>
    <mergeCell ref="K14:K15"/>
    <mergeCell ref="L14:L15"/>
    <mergeCell ref="M14:M15"/>
    <mergeCell ref="N14:N15"/>
    <mergeCell ref="O14:O15"/>
    <mergeCell ref="P14:P15"/>
    <mergeCell ref="N12:N13"/>
    <mergeCell ref="C14:C15"/>
    <mergeCell ref="D14:D15"/>
    <mergeCell ref="E14:E15"/>
    <mergeCell ref="F14:F15"/>
    <mergeCell ref="G14:G15"/>
    <mergeCell ref="H14:H15"/>
    <mergeCell ref="I14:I15"/>
    <mergeCell ref="O12:O13"/>
    <mergeCell ref="B27:T31"/>
    <mergeCell ref="Q16:Q17"/>
    <mergeCell ref="R16:R17"/>
    <mergeCell ref="S16:S17"/>
    <mergeCell ref="T16:T17"/>
    <mergeCell ref="K16:K17"/>
    <mergeCell ref="L16:L17"/>
    <mergeCell ref="M16:M17"/>
    <mergeCell ref="N16:N17"/>
    <mergeCell ref="O16:O17"/>
    <mergeCell ref="P16:P17"/>
    <mergeCell ref="C16:C17"/>
    <mergeCell ref="D16:D17"/>
    <mergeCell ref="E16:E17"/>
    <mergeCell ref="F16:F17"/>
    <mergeCell ref="G16:G17"/>
    <mergeCell ref="H16:H17"/>
    <mergeCell ref="I16:I17"/>
    <mergeCell ref="J16:J17"/>
    <mergeCell ref="F22:T23"/>
    <mergeCell ref="B22:D23"/>
  </mergeCells>
  <conditionalFormatting sqref="C7:F20 G18:H18 S18:T18 P18:Q18 M18:N18 J18:K18 C21:T21 I7:I20 L7:L20 O7:O20 R7:R20">
    <cfRule type="cellIs" dxfId="65" priority="5" operator="equal">
      <formula>0</formula>
    </cfRule>
  </conditionalFormatting>
  <conditionalFormatting sqref="F21:T21">
    <cfRule type="cellIs" dxfId="64" priority="4" operator="equal">
      <formula>"X"</formula>
    </cfRule>
  </conditionalFormatting>
  <printOptions horizontalCentered="1" verticalCentered="1"/>
  <pageMargins left="0" right="0" top="0.55118110236220474" bottom="1.3779527559055118" header="0.31496062992125984" footer="0.19685039370078741"/>
  <pageSetup scale="83" orientation="landscape" r:id="rId1"/>
  <headerFooter>
    <oddFooter>&amp;R&amp;"+,Negrita Cursiva"Académica Nocturna&amp;"+,Cursiva" página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T29"/>
  <sheetViews>
    <sheetView showGridLines="0" showRowColHeaders="0" zoomScaleNormal="100" workbookViewId="0"/>
  </sheetViews>
  <sheetFormatPr baseColWidth="10" defaultRowHeight="14.25" x14ac:dyDescent="0.2"/>
  <cols>
    <col min="1" max="1" width="5.28515625" style="1" customWidth="1"/>
    <col min="2" max="2" width="41.28515625" style="1" customWidth="1"/>
    <col min="3" max="5" width="6.5703125" style="1" customWidth="1"/>
    <col min="6" max="20" width="6.28515625" style="1" customWidth="1"/>
    <col min="21" max="16384" width="11.42578125" style="1"/>
  </cols>
  <sheetData>
    <row r="1" spans="2:20" ht="21" customHeight="1" x14ac:dyDescent="0.2"/>
    <row r="2" spans="2:20" ht="18" customHeight="1" x14ac:dyDescent="0.2">
      <c r="M2" s="507" t="s">
        <v>615</v>
      </c>
      <c r="N2" s="508"/>
      <c r="O2" s="508"/>
      <c r="P2" s="508"/>
      <c r="Q2" s="508"/>
      <c r="R2" s="508"/>
      <c r="S2" s="508"/>
      <c r="T2" s="509"/>
    </row>
    <row r="3" spans="2:20" ht="18" customHeight="1" x14ac:dyDescent="0.25">
      <c r="B3" s="191" t="s">
        <v>883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510"/>
      <c r="N3" s="511"/>
      <c r="O3" s="511"/>
      <c r="P3" s="511"/>
      <c r="Q3" s="511"/>
      <c r="R3" s="511"/>
      <c r="S3" s="511"/>
      <c r="T3" s="512"/>
    </row>
    <row r="4" spans="2:20" ht="18" customHeight="1" thickBot="1" x14ac:dyDescent="0.3">
      <c r="B4" s="191" t="s">
        <v>617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</row>
    <row r="5" spans="2:20" ht="22.5" customHeight="1" thickTop="1" x14ac:dyDescent="0.2">
      <c r="B5" s="513" t="s">
        <v>24</v>
      </c>
      <c r="C5" s="515" t="s">
        <v>0</v>
      </c>
      <c r="D5" s="516"/>
      <c r="E5" s="516"/>
      <c r="F5" s="517" t="s">
        <v>638</v>
      </c>
      <c r="G5" s="518"/>
      <c r="H5" s="519"/>
      <c r="I5" s="517" t="s">
        <v>639</v>
      </c>
      <c r="J5" s="518"/>
      <c r="K5" s="519"/>
      <c r="L5" s="518" t="s">
        <v>640</v>
      </c>
      <c r="M5" s="518"/>
      <c r="N5" s="518"/>
      <c r="O5" s="517" t="s">
        <v>641</v>
      </c>
      <c r="P5" s="518"/>
      <c r="Q5" s="519"/>
      <c r="R5" s="517" t="s">
        <v>642</v>
      </c>
      <c r="S5" s="518"/>
      <c r="T5" s="518"/>
    </row>
    <row r="6" spans="2:20" ht="32.25" customHeight="1" thickBot="1" x14ac:dyDescent="0.25">
      <c r="B6" s="514"/>
      <c r="C6" s="57" t="s">
        <v>0</v>
      </c>
      <c r="D6" s="58" t="s">
        <v>30</v>
      </c>
      <c r="E6" s="59" t="s">
        <v>29</v>
      </c>
      <c r="F6" s="60" t="s">
        <v>0</v>
      </c>
      <c r="G6" s="58" t="s">
        <v>30</v>
      </c>
      <c r="H6" s="59" t="s">
        <v>29</v>
      </c>
      <c r="I6" s="60" t="s">
        <v>0</v>
      </c>
      <c r="J6" s="58" t="s">
        <v>30</v>
      </c>
      <c r="K6" s="59" t="s">
        <v>29</v>
      </c>
      <c r="L6" s="60" t="s">
        <v>0</v>
      </c>
      <c r="M6" s="58" t="s">
        <v>30</v>
      </c>
      <c r="N6" s="61" t="s">
        <v>29</v>
      </c>
      <c r="O6" s="60" t="s">
        <v>0</v>
      </c>
      <c r="P6" s="58" t="s">
        <v>30</v>
      </c>
      <c r="Q6" s="59" t="s">
        <v>29</v>
      </c>
      <c r="R6" s="60" t="s">
        <v>0</v>
      </c>
      <c r="S6" s="58" t="s">
        <v>30</v>
      </c>
      <c r="T6" s="59" t="s">
        <v>29</v>
      </c>
    </row>
    <row r="7" spans="2:20" ht="23.25" customHeight="1" thickTop="1" x14ac:dyDescent="0.2">
      <c r="B7" s="148" t="s">
        <v>25</v>
      </c>
      <c r="C7" s="92">
        <f t="shared" ref="C7" si="0">D7+E7</f>
        <v>0</v>
      </c>
      <c r="D7" s="91">
        <f t="shared" ref="D7:D20" si="1">G7+J7+M7+P7+S7</f>
        <v>0</v>
      </c>
      <c r="E7" s="92">
        <f t="shared" ref="E7:E20" si="2">+H7+K7+N7+Q7+T7</f>
        <v>0</v>
      </c>
      <c r="F7" s="93">
        <f t="shared" ref="F7" si="3">+G7+H7</f>
        <v>0</v>
      </c>
      <c r="G7" s="94"/>
      <c r="H7" s="94"/>
      <c r="I7" s="93">
        <f t="shared" ref="I7" si="4">+J7+K7</f>
        <v>0</v>
      </c>
      <c r="J7" s="94"/>
      <c r="K7" s="149"/>
      <c r="L7" s="92">
        <f t="shared" ref="L7" si="5">+M7+N7</f>
        <v>0</v>
      </c>
      <c r="M7" s="94"/>
      <c r="N7" s="94"/>
      <c r="O7" s="93">
        <f t="shared" ref="O7" si="6">+P7+Q7</f>
        <v>0</v>
      </c>
      <c r="P7" s="94"/>
      <c r="Q7" s="94"/>
      <c r="R7" s="93">
        <f t="shared" ref="R7" si="7">+S7+T7</f>
        <v>0</v>
      </c>
      <c r="S7" s="94"/>
      <c r="T7" s="135"/>
    </row>
    <row r="8" spans="2:20" ht="23.25" customHeight="1" x14ac:dyDescent="0.2">
      <c r="B8" s="150" t="s">
        <v>26</v>
      </c>
      <c r="C8" s="151">
        <f t="shared" ref="C8:C15" si="8">D8+E8</f>
        <v>0</v>
      </c>
      <c r="D8" s="152">
        <f t="shared" si="1"/>
        <v>0</v>
      </c>
      <c r="E8" s="153">
        <f t="shared" si="2"/>
        <v>0</v>
      </c>
      <c r="F8" s="154">
        <f t="shared" ref="F8:F15" si="9">+G8+H8</f>
        <v>0</v>
      </c>
      <c r="G8" s="155"/>
      <c r="H8" s="155"/>
      <c r="I8" s="154">
        <f t="shared" ref="I8:I15" si="10">+J8+K8</f>
        <v>0</v>
      </c>
      <c r="J8" s="155"/>
      <c r="K8" s="156"/>
      <c r="L8" s="157">
        <f t="shared" ref="L8:L15" si="11">+M8+N8</f>
        <v>0</v>
      </c>
      <c r="M8" s="155"/>
      <c r="N8" s="155"/>
      <c r="O8" s="189">
        <f t="shared" ref="O8:O15" si="12">+P8+Q8</f>
        <v>0</v>
      </c>
      <c r="P8" s="155"/>
      <c r="Q8" s="155"/>
      <c r="R8" s="189">
        <f t="shared" ref="R8:R15" si="13">+S8+T8</f>
        <v>0</v>
      </c>
      <c r="S8" s="155"/>
      <c r="T8" s="158"/>
    </row>
    <row r="9" spans="2:20" ht="23.25" customHeight="1" x14ac:dyDescent="0.2">
      <c r="B9" s="139" t="s">
        <v>28</v>
      </c>
      <c r="C9" s="97">
        <f t="shared" si="8"/>
        <v>0</v>
      </c>
      <c r="D9" s="98">
        <f t="shared" si="1"/>
        <v>0</v>
      </c>
      <c r="E9" s="137">
        <f t="shared" si="2"/>
        <v>0</v>
      </c>
      <c r="F9" s="100">
        <f t="shared" si="9"/>
        <v>0</v>
      </c>
      <c r="G9" s="101"/>
      <c r="H9" s="101"/>
      <c r="I9" s="100">
        <f t="shared" si="10"/>
        <v>0</v>
      </c>
      <c r="J9" s="101"/>
      <c r="K9" s="159"/>
      <c r="L9" s="99">
        <f t="shared" si="11"/>
        <v>0</v>
      </c>
      <c r="M9" s="101"/>
      <c r="N9" s="101"/>
      <c r="O9" s="188">
        <f t="shared" si="12"/>
        <v>0</v>
      </c>
      <c r="P9" s="101"/>
      <c r="Q9" s="101"/>
      <c r="R9" s="188">
        <f t="shared" si="13"/>
        <v>0</v>
      </c>
      <c r="S9" s="101"/>
      <c r="T9" s="138"/>
    </row>
    <row r="10" spans="2:20" ht="23.25" customHeight="1" x14ac:dyDescent="0.2">
      <c r="B10" s="139" t="s">
        <v>27</v>
      </c>
      <c r="C10" s="97">
        <f t="shared" si="8"/>
        <v>0</v>
      </c>
      <c r="D10" s="98">
        <f t="shared" si="1"/>
        <v>0</v>
      </c>
      <c r="E10" s="137">
        <f t="shared" si="2"/>
        <v>0</v>
      </c>
      <c r="F10" s="100">
        <f t="shared" si="9"/>
        <v>0</v>
      </c>
      <c r="G10" s="101"/>
      <c r="H10" s="101"/>
      <c r="I10" s="100">
        <f t="shared" si="10"/>
        <v>0</v>
      </c>
      <c r="J10" s="101"/>
      <c r="K10" s="159"/>
      <c r="L10" s="99">
        <f t="shared" si="11"/>
        <v>0</v>
      </c>
      <c r="M10" s="101"/>
      <c r="N10" s="101"/>
      <c r="O10" s="541"/>
      <c r="P10" s="542"/>
      <c r="Q10" s="542"/>
      <c r="R10" s="542"/>
      <c r="S10" s="542"/>
      <c r="T10" s="542"/>
    </row>
    <row r="11" spans="2:20" ht="23.25" customHeight="1" x14ac:dyDescent="0.2">
      <c r="B11" s="139" t="s">
        <v>627</v>
      </c>
      <c r="C11" s="97">
        <f t="shared" si="8"/>
        <v>0</v>
      </c>
      <c r="D11" s="98">
        <f t="shared" si="1"/>
        <v>0</v>
      </c>
      <c r="E11" s="137">
        <f t="shared" si="2"/>
        <v>0</v>
      </c>
      <c r="F11" s="523"/>
      <c r="G11" s="524"/>
      <c r="H11" s="525"/>
      <c r="I11" s="523"/>
      <c r="J11" s="524"/>
      <c r="K11" s="525"/>
      <c r="L11" s="523"/>
      <c r="M11" s="524"/>
      <c r="N11" s="525"/>
      <c r="O11" s="188">
        <f t="shared" si="12"/>
        <v>0</v>
      </c>
      <c r="P11" s="101"/>
      <c r="Q11" s="101"/>
      <c r="R11" s="188">
        <f t="shared" si="13"/>
        <v>0</v>
      </c>
      <c r="S11" s="101"/>
      <c r="T11" s="138"/>
    </row>
    <row r="12" spans="2:20" ht="23.25" customHeight="1" x14ac:dyDescent="0.2">
      <c r="B12" s="139" t="s">
        <v>628</v>
      </c>
      <c r="C12" s="97">
        <f t="shared" si="8"/>
        <v>0</v>
      </c>
      <c r="D12" s="98">
        <f t="shared" si="1"/>
        <v>0</v>
      </c>
      <c r="E12" s="137">
        <f t="shared" si="2"/>
        <v>0</v>
      </c>
      <c r="F12" s="526"/>
      <c r="G12" s="527"/>
      <c r="H12" s="528"/>
      <c r="I12" s="526"/>
      <c r="J12" s="527"/>
      <c r="K12" s="528"/>
      <c r="L12" s="526"/>
      <c r="M12" s="527"/>
      <c r="N12" s="528"/>
      <c r="O12" s="188">
        <f t="shared" si="12"/>
        <v>0</v>
      </c>
      <c r="P12" s="101"/>
      <c r="Q12" s="101"/>
      <c r="R12" s="188">
        <f t="shared" si="13"/>
        <v>0</v>
      </c>
      <c r="S12" s="101"/>
      <c r="T12" s="138"/>
    </row>
    <row r="13" spans="2:20" ht="23.25" customHeight="1" x14ac:dyDescent="0.2">
      <c r="B13" s="139" t="s">
        <v>109</v>
      </c>
      <c r="C13" s="97">
        <f t="shared" si="8"/>
        <v>0</v>
      </c>
      <c r="D13" s="98">
        <f t="shared" si="1"/>
        <v>0</v>
      </c>
      <c r="E13" s="137">
        <f t="shared" si="2"/>
        <v>0</v>
      </c>
      <c r="F13" s="529"/>
      <c r="G13" s="530"/>
      <c r="H13" s="531"/>
      <c r="I13" s="529"/>
      <c r="J13" s="530"/>
      <c r="K13" s="531"/>
      <c r="L13" s="529"/>
      <c r="M13" s="530"/>
      <c r="N13" s="531"/>
      <c r="O13" s="188">
        <f t="shared" si="12"/>
        <v>0</v>
      </c>
      <c r="P13" s="101"/>
      <c r="Q13" s="101"/>
      <c r="R13" s="188">
        <f t="shared" si="13"/>
        <v>0</v>
      </c>
      <c r="S13" s="101"/>
      <c r="T13" s="138"/>
    </row>
    <row r="14" spans="2:20" ht="23.25" customHeight="1" x14ac:dyDescent="0.2">
      <c r="B14" s="139" t="s">
        <v>629</v>
      </c>
      <c r="C14" s="97">
        <f t="shared" si="8"/>
        <v>0</v>
      </c>
      <c r="D14" s="98">
        <f t="shared" si="1"/>
        <v>0</v>
      </c>
      <c r="E14" s="137">
        <f t="shared" si="2"/>
        <v>0</v>
      </c>
      <c r="F14" s="100">
        <f t="shared" si="9"/>
        <v>0</v>
      </c>
      <c r="G14" s="101"/>
      <c r="H14" s="101"/>
      <c r="I14" s="100">
        <f t="shared" si="10"/>
        <v>0</v>
      </c>
      <c r="J14" s="101"/>
      <c r="K14" s="159"/>
      <c r="L14" s="99">
        <f t="shared" si="11"/>
        <v>0</v>
      </c>
      <c r="M14" s="101"/>
      <c r="N14" s="101"/>
      <c r="O14" s="188">
        <f t="shared" si="12"/>
        <v>0</v>
      </c>
      <c r="P14" s="101"/>
      <c r="Q14" s="101"/>
      <c r="R14" s="188">
        <f t="shared" si="13"/>
        <v>0</v>
      </c>
      <c r="S14" s="101"/>
      <c r="T14" s="138"/>
    </row>
    <row r="15" spans="2:20" ht="23.25" customHeight="1" x14ac:dyDescent="0.2">
      <c r="B15" s="139" t="s">
        <v>23</v>
      </c>
      <c r="C15" s="97">
        <f t="shared" si="8"/>
        <v>0</v>
      </c>
      <c r="D15" s="98">
        <f t="shared" si="1"/>
        <v>0</v>
      </c>
      <c r="E15" s="137">
        <f t="shared" si="2"/>
        <v>0</v>
      </c>
      <c r="F15" s="100">
        <f t="shared" si="9"/>
        <v>0</v>
      </c>
      <c r="G15" s="101"/>
      <c r="H15" s="101"/>
      <c r="I15" s="100">
        <f t="shared" si="10"/>
        <v>0</v>
      </c>
      <c r="J15" s="101"/>
      <c r="K15" s="159"/>
      <c r="L15" s="99">
        <f t="shared" si="11"/>
        <v>0</v>
      </c>
      <c r="M15" s="101"/>
      <c r="N15" s="101"/>
      <c r="O15" s="188">
        <f t="shared" si="12"/>
        <v>0</v>
      </c>
      <c r="P15" s="101"/>
      <c r="Q15" s="101"/>
      <c r="R15" s="188">
        <f t="shared" si="13"/>
        <v>0</v>
      </c>
      <c r="S15" s="101"/>
      <c r="T15" s="138"/>
    </row>
    <row r="16" spans="2:20" ht="23.25" customHeight="1" x14ac:dyDescent="0.2">
      <c r="B16" s="139" t="s">
        <v>630</v>
      </c>
      <c r="C16" s="151">
        <f t="shared" ref="C16:C17" si="14">D16+E16</f>
        <v>0</v>
      </c>
      <c r="D16" s="152">
        <f t="shared" si="1"/>
        <v>0</v>
      </c>
      <c r="E16" s="183">
        <f t="shared" si="2"/>
        <v>0</v>
      </c>
      <c r="F16" s="100">
        <f t="shared" ref="F16:F17" si="15">+G16+H16</f>
        <v>0</v>
      </c>
      <c r="G16" s="101"/>
      <c r="H16" s="101"/>
      <c r="I16" s="100">
        <f t="shared" ref="I16:I17" si="16">+J16+K16</f>
        <v>0</v>
      </c>
      <c r="J16" s="101"/>
      <c r="K16" s="159"/>
      <c r="L16" s="99">
        <f t="shared" ref="L16:L17" si="17">+M16+N16</f>
        <v>0</v>
      </c>
      <c r="M16" s="101"/>
      <c r="N16" s="101"/>
      <c r="O16" s="188">
        <f t="shared" ref="O16" si="18">+P16+Q16</f>
        <v>0</v>
      </c>
      <c r="P16" s="101"/>
      <c r="Q16" s="101"/>
      <c r="R16" s="188">
        <f t="shared" ref="R16" si="19">+S16+T16</f>
        <v>0</v>
      </c>
      <c r="S16" s="101"/>
      <c r="T16" s="138"/>
    </row>
    <row r="17" spans="2:20" ht="23.25" customHeight="1" x14ac:dyDescent="0.2">
      <c r="B17" s="139" t="s">
        <v>597</v>
      </c>
      <c r="C17" s="151">
        <f t="shared" si="14"/>
        <v>0</v>
      </c>
      <c r="D17" s="152">
        <f t="shared" si="1"/>
        <v>0</v>
      </c>
      <c r="E17" s="183">
        <f t="shared" si="2"/>
        <v>0</v>
      </c>
      <c r="F17" s="100">
        <f t="shared" si="15"/>
        <v>0</v>
      </c>
      <c r="G17" s="101"/>
      <c r="H17" s="101"/>
      <c r="I17" s="100">
        <f t="shared" si="16"/>
        <v>0</v>
      </c>
      <c r="J17" s="101"/>
      <c r="K17" s="159"/>
      <c r="L17" s="99">
        <f t="shared" si="17"/>
        <v>0</v>
      </c>
      <c r="M17" s="101"/>
      <c r="N17" s="101"/>
      <c r="O17" s="188">
        <f t="shared" ref="O17" si="20">+P17+Q17</f>
        <v>0</v>
      </c>
      <c r="P17" s="101"/>
      <c r="Q17" s="101"/>
      <c r="R17" s="188">
        <f t="shared" ref="R17" si="21">+S17+T17</f>
        <v>0</v>
      </c>
      <c r="S17" s="101"/>
      <c r="T17" s="138"/>
    </row>
    <row r="18" spans="2:20" ht="23.25" customHeight="1" x14ac:dyDescent="0.2">
      <c r="B18" s="139" t="s">
        <v>899</v>
      </c>
      <c r="C18" s="97">
        <f t="shared" ref="C18:C20" si="22">D18+E18</f>
        <v>0</v>
      </c>
      <c r="D18" s="98">
        <f t="shared" si="1"/>
        <v>0</v>
      </c>
      <c r="E18" s="137">
        <f t="shared" si="2"/>
        <v>0</v>
      </c>
      <c r="F18" s="181">
        <f t="shared" ref="F18:F19" si="23">+G18+H18</f>
        <v>0</v>
      </c>
      <c r="G18" s="101"/>
      <c r="H18" s="101"/>
      <c r="I18" s="181">
        <f t="shared" ref="I18:I19" si="24">+J18+K18</f>
        <v>0</v>
      </c>
      <c r="J18" s="101"/>
      <c r="K18" s="159"/>
      <c r="L18" s="182">
        <f t="shared" ref="L18:L19" si="25">+M18+N18</f>
        <v>0</v>
      </c>
      <c r="M18" s="101"/>
      <c r="N18" s="101"/>
      <c r="O18" s="188">
        <f t="shared" ref="O18:O20" si="26">+P18+Q18</f>
        <v>0</v>
      </c>
      <c r="P18" s="101"/>
      <c r="Q18" s="101"/>
      <c r="R18" s="188">
        <f t="shared" ref="R18:R20" si="27">+S18+T18</f>
        <v>0</v>
      </c>
      <c r="S18" s="101"/>
      <c r="T18" s="138"/>
    </row>
    <row r="19" spans="2:20" ht="23.25" customHeight="1" x14ac:dyDescent="0.2">
      <c r="B19" s="150" t="s">
        <v>631</v>
      </c>
      <c r="C19" s="97">
        <f t="shared" si="22"/>
        <v>0</v>
      </c>
      <c r="D19" s="98">
        <f t="shared" si="1"/>
        <v>0</v>
      </c>
      <c r="E19" s="137">
        <f t="shared" si="2"/>
        <v>0</v>
      </c>
      <c r="F19" s="181">
        <f t="shared" si="23"/>
        <v>0</v>
      </c>
      <c r="G19" s="101"/>
      <c r="H19" s="101"/>
      <c r="I19" s="181">
        <f t="shared" si="24"/>
        <v>0</v>
      </c>
      <c r="J19" s="101"/>
      <c r="K19" s="159"/>
      <c r="L19" s="182">
        <f t="shared" si="25"/>
        <v>0</v>
      </c>
      <c r="M19" s="101"/>
      <c r="N19" s="101"/>
      <c r="O19" s="407">
        <f t="shared" si="26"/>
        <v>0</v>
      </c>
      <c r="P19" s="155"/>
      <c r="Q19" s="155"/>
      <c r="R19" s="407">
        <f t="shared" si="27"/>
        <v>0</v>
      </c>
      <c r="S19" s="155"/>
      <c r="T19" s="158"/>
    </row>
    <row r="20" spans="2:20" ht="23.25" customHeight="1" thickBot="1" x14ac:dyDescent="0.25">
      <c r="B20" s="160" t="s">
        <v>900</v>
      </c>
      <c r="C20" s="105">
        <f t="shared" si="22"/>
        <v>0</v>
      </c>
      <c r="D20" s="106">
        <f t="shared" si="1"/>
        <v>0</v>
      </c>
      <c r="E20" s="141">
        <f t="shared" si="2"/>
        <v>0</v>
      </c>
      <c r="F20" s="108">
        <f t="shared" ref="F20" si="28">+G20+H20</f>
        <v>0</v>
      </c>
      <c r="G20" s="109"/>
      <c r="H20" s="109"/>
      <c r="I20" s="108">
        <f t="shared" ref="I20" si="29">+J20+K20</f>
        <v>0</v>
      </c>
      <c r="J20" s="109"/>
      <c r="K20" s="161"/>
      <c r="L20" s="107">
        <f t="shared" ref="L20" si="30">+M20+N20</f>
        <v>0</v>
      </c>
      <c r="M20" s="109"/>
      <c r="N20" s="109"/>
      <c r="O20" s="108">
        <f t="shared" si="26"/>
        <v>0</v>
      </c>
      <c r="P20" s="109"/>
      <c r="Q20" s="109"/>
      <c r="R20" s="108">
        <f t="shared" si="27"/>
        <v>0</v>
      </c>
      <c r="S20" s="109"/>
      <c r="T20" s="142"/>
    </row>
    <row r="21" spans="2:20" ht="16.5" thickTop="1" x14ac:dyDescent="0.2">
      <c r="B21" s="78"/>
      <c r="C21" s="79"/>
      <c r="D21" s="163" t="str">
        <f>IF(OR(D7&gt;'CUADRO 1'!D18,D8&gt;'CUADRO 1'!D18,D9&gt;'CUADRO 1'!D18,D10&gt;'CUADRO 1'!D18,D11&gt;'CUADRO 1'!D18,D12&gt;'CUADRO 1'!D18,D13&gt;'CUADRO 1'!D18,D14&gt;'CUADRO 1'!D18,D15&gt;'CUADRO 1'!D18,D16&gt;'CUADRO 1'!D18,D17&gt;'CUADRO 1'!D18,D18&gt;'CUADRO 1'!D18,D19&gt;'CUADRO 1'!D18,D20&gt;'CUADRO 1'!D18),"XXX","")</f>
        <v/>
      </c>
      <c r="E21" s="163" t="str">
        <f>IF(OR(E7&gt;'CUADRO 1'!E18,E8&gt;'CUADRO 1'!E18,E9&gt;'CUADRO 1'!E18,E10&gt;'CUADRO 1'!E18,E11&gt;'CUADRO 1'!E18,E12&gt;'CUADRO 1'!E18,E13&gt;'CUADRO 1'!E18,E14&gt;'CUADRO 1'!E18,E15&gt;'CUADRO 1'!E18,E16&gt;'CUADRO 1'!E18,E17&gt;'CUADRO 1'!E18,E18&gt;'CUADRO 1'!E18,E19&gt;'CUADRO 1'!E18,E20&gt;'CUADRO 1'!E18),"XXX","")</f>
        <v/>
      </c>
      <c r="F21" s="162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</row>
    <row r="22" spans="2:20" ht="18" customHeight="1" x14ac:dyDescent="0.25">
      <c r="B22" s="164"/>
      <c r="C22" s="491" t="str">
        <f>IF(OR(D21="XXX",E21="XXX"),"VERIFICAR!.  La celda en color amarillo indica que el total de hombres o mujeres en esa asignatura, es mayor al dato de Matrícula Final de la Institución, hombres o mujeres, indicado en el Cuadro 1.","")</f>
        <v/>
      </c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</row>
    <row r="23" spans="2:20" ht="18" customHeight="1" x14ac:dyDescent="0.2"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</row>
    <row r="24" spans="2:20" ht="18" customHeight="1" x14ac:dyDescent="0.25">
      <c r="B24" s="82" t="s">
        <v>596</v>
      </c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165"/>
      <c r="P24" s="165"/>
      <c r="Q24" s="165"/>
      <c r="R24" s="165"/>
      <c r="S24" s="165"/>
      <c r="T24" s="165"/>
    </row>
    <row r="25" spans="2:20" ht="20.25" customHeight="1" x14ac:dyDescent="0.2">
      <c r="B25" s="532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4"/>
    </row>
    <row r="26" spans="2:20" ht="20.25" customHeight="1" x14ac:dyDescent="0.2">
      <c r="B26" s="535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7"/>
    </row>
    <row r="27" spans="2:20" ht="20.25" customHeight="1" x14ac:dyDescent="0.2">
      <c r="B27" s="535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7"/>
    </row>
    <row r="28" spans="2:20" ht="20.25" customHeight="1" x14ac:dyDescent="0.2">
      <c r="B28" s="535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7"/>
    </row>
    <row r="29" spans="2:20" ht="20.25" customHeight="1" x14ac:dyDescent="0.2">
      <c r="B29" s="538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539"/>
      <c r="R29" s="539"/>
      <c r="S29" s="539"/>
      <c r="T29" s="540"/>
    </row>
  </sheetData>
  <sheetProtection algorithmName="SHA-512" hashValue="FIVLnAJhc6R3qWG+EzN6KhzBHeFs/c8z8TWLYF5i4PcoiaJhTvt/GHN/9fpDXud51QFLg7xxVKmZDOYgDkGPog==" saltValue="X1Y7f/IPe3GvWDvHP9C1/w==" spinCount="100000" sheet="1" objects="1" scenarios="1"/>
  <mergeCells count="14">
    <mergeCell ref="L11:N13"/>
    <mergeCell ref="M2:T3"/>
    <mergeCell ref="B25:T29"/>
    <mergeCell ref="B5:B6"/>
    <mergeCell ref="C5:E5"/>
    <mergeCell ref="F5:H5"/>
    <mergeCell ref="I5:K5"/>
    <mergeCell ref="L5:N5"/>
    <mergeCell ref="O5:Q5"/>
    <mergeCell ref="R5:T5"/>
    <mergeCell ref="O10:T10"/>
    <mergeCell ref="F11:H13"/>
    <mergeCell ref="I11:K13"/>
    <mergeCell ref="C22:T23"/>
  </mergeCells>
  <conditionalFormatting sqref="O7 R7 L7 I7 C7:F7 L16:L17 I16:I17 L20 I20 C16:F17 F20 C18:E20 C21:T21 O17:O20 R17:R20">
    <cfRule type="cellIs" dxfId="63" priority="141" operator="equal">
      <formula>0</formula>
    </cfRule>
  </conditionalFormatting>
  <conditionalFormatting sqref="C22">
    <cfRule type="containsText" dxfId="62" priority="140" operator="containsText" text="MATRÍCULA">
      <formula>NOT(ISERROR(SEARCH("MATRÍCULA",C22)))</formula>
    </cfRule>
  </conditionalFormatting>
  <conditionalFormatting sqref="C11:F11 I11 L11 R11:R15 O11:O15 C8:F9 I8:I9 L8:L9 R8:R9 O8:O9 C14:F15 C12:E13 I14:I15 L14:L15">
    <cfRule type="cellIs" dxfId="61" priority="75" operator="equal">
      <formula>0</formula>
    </cfRule>
  </conditionalFormatting>
  <conditionalFormatting sqref="O10 L10 I10 C10:F10">
    <cfRule type="cellIs" dxfId="60" priority="62" operator="equal">
      <formula>0</formula>
    </cfRule>
  </conditionalFormatting>
  <conditionalFormatting sqref="O16 R16">
    <cfRule type="cellIs" dxfId="59" priority="23" operator="equal">
      <formula>0</formula>
    </cfRule>
  </conditionalFormatting>
  <conditionalFormatting sqref="I18 L18 F18">
    <cfRule type="cellIs" dxfId="58" priority="16" operator="equal">
      <formula>0</formula>
    </cfRule>
  </conditionalFormatting>
  <conditionalFormatting sqref="I19 L19 F19">
    <cfRule type="cellIs" dxfId="57" priority="9" operator="equal">
      <formula>0</formula>
    </cfRule>
  </conditionalFormatting>
  <printOptions horizontalCentered="1" verticalCentered="1"/>
  <pageMargins left="0" right="0" top="0.31496062992125984" bottom="0.47244094488188981" header="0.31496062992125984" footer="0.19685039370078741"/>
  <pageSetup scale="90" orientation="landscape" r:id="rId1"/>
  <headerFooter>
    <oddFooter>&amp;R&amp;"+,Negrita Cursiva"Académica Nocturna,&amp;"+,Cursiva" página 3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greaterThan" id="{83E80A3D-126A-49EC-A691-5E91C5FFB6A3}">
            <xm:f>'CUADRO 1'!$D$18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D7:D20</xm:sqref>
        </x14:conditionalFormatting>
        <x14:conditionalFormatting xmlns:xm="http://schemas.microsoft.com/office/excel/2006/main">
          <x14:cfRule type="cellIs" priority="1" operator="greaterThan" id="{1021C428-29A4-4847-880D-47FB57363055}">
            <xm:f>'CUADRO 1'!$E$18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E7:E20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1:T28"/>
  <sheetViews>
    <sheetView showGridLines="0" showRowColHeaders="0" zoomScaleNormal="100" workbookViewId="0"/>
  </sheetViews>
  <sheetFormatPr baseColWidth="10" defaultRowHeight="14.25" x14ac:dyDescent="0.2"/>
  <cols>
    <col min="1" max="1" width="8.140625" style="1" customWidth="1"/>
    <col min="2" max="2" width="39.7109375" style="1" customWidth="1"/>
    <col min="3" max="5" width="6.5703125" style="1" customWidth="1"/>
    <col min="6" max="20" width="6.28515625" style="1" customWidth="1"/>
    <col min="21" max="16384" width="11.42578125" style="1"/>
  </cols>
  <sheetData>
    <row r="1" spans="2:20" ht="21" customHeight="1" x14ac:dyDescent="0.2"/>
    <row r="2" spans="2:20" ht="18" customHeight="1" x14ac:dyDescent="0.2">
      <c r="M2" s="507" t="s">
        <v>615</v>
      </c>
      <c r="N2" s="508"/>
      <c r="O2" s="508"/>
      <c r="P2" s="508"/>
      <c r="Q2" s="508"/>
      <c r="R2" s="508"/>
      <c r="S2" s="508"/>
      <c r="T2" s="509"/>
    </row>
    <row r="3" spans="2:20" ht="18" customHeight="1" x14ac:dyDescent="0.25">
      <c r="B3" s="191" t="s">
        <v>884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510"/>
      <c r="N3" s="511"/>
      <c r="O3" s="511"/>
      <c r="P3" s="511"/>
      <c r="Q3" s="511"/>
      <c r="R3" s="511"/>
      <c r="S3" s="511"/>
      <c r="T3" s="512"/>
    </row>
    <row r="4" spans="2:20" ht="18" customHeight="1" thickBot="1" x14ac:dyDescent="0.3">
      <c r="B4" s="192" t="s">
        <v>632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19.5" customHeight="1" thickTop="1" x14ac:dyDescent="0.2">
      <c r="B5" s="543" t="s">
        <v>24</v>
      </c>
      <c r="C5" s="515" t="s">
        <v>0</v>
      </c>
      <c r="D5" s="516"/>
      <c r="E5" s="545"/>
      <c r="F5" s="517" t="s">
        <v>638</v>
      </c>
      <c r="G5" s="518"/>
      <c r="H5" s="519"/>
      <c r="I5" s="517" t="s">
        <v>639</v>
      </c>
      <c r="J5" s="518"/>
      <c r="K5" s="519"/>
      <c r="L5" s="518" t="s">
        <v>640</v>
      </c>
      <c r="M5" s="518"/>
      <c r="N5" s="518"/>
      <c r="O5" s="517" t="s">
        <v>641</v>
      </c>
      <c r="P5" s="518"/>
      <c r="Q5" s="519"/>
      <c r="R5" s="517" t="s">
        <v>642</v>
      </c>
      <c r="S5" s="518"/>
      <c r="T5" s="518"/>
    </row>
    <row r="6" spans="2:20" ht="30" customHeight="1" thickBot="1" x14ac:dyDescent="0.25">
      <c r="B6" s="544"/>
      <c r="C6" s="57" t="s">
        <v>0</v>
      </c>
      <c r="D6" s="58" t="s">
        <v>30</v>
      </c>
      <c r="E6" s="59" t="s">
        <v>29</v>
      </c>
      <c r="F6" s="60" t="s">
        <v>0</v>
      </c>
      <c r="G6" s="58" t="s">
        <v>30</v>
      </c>
      <c r="H6" s="59" t="s">
        <v>29</v>
      </c>
      <c r="I6" s="60" t="s">
        <v>0</v>
      </c>
      <c r="J6" s="58" t="s">
        <v>30</v>
      </c>
      <c r="K6" s="59" t="s">
        <v>29</v>
      </c>
      <c r="L6" s="60" t="s">
        <v>0</v>
      </c>
      <c r="M6" s="58" t="s">
        <v>30</v>
      </c>
      <c r="N6" s="61" t="s">
        <v>29</v>
      </c>
      <c r="O6" s="60" t="s">
        <v>0</v>
      </c>
      <c r="P6" s="58" t="s">
        <v>30</v>
      </c>
      <c r="Q6" s="59" t="s">
        <v>29</v>
      </c>
      <c r="R6" s="60" t="s">
        <v>0</v>
      </c>
      <c r="S6" s="58" t="s">
        <v>30</v>
      </c>
      <c r="T6" s="59" t="s">
        <v>29</v>
      </c>
    </row>
    <row r="7" spans="2:20" ht="23.25" customHeight="1" thickTop="1" x14ac:dyDescent="0.2">
      <c r="B7" s="130" t="s">
        <v>25</v>
      </c>
      <c r="C7" s="131">
        <f t="shared" ref="C7" si="0">D7+E7</f>
        <v>0</v>
      </c>
      <c r="D7" s="132">
        <f t="shared" ref="D7:D20" si="1">G7+J7+M7+P7+S7</f>
        <v>0</v>
      </c>
      <c r="E7" s="133">
        <f t="shared" ref="E7:E20" si="2">+H7+K7+N7+Q7+T7</f>
        <v>0</v>
      </c>
      <c r="F7" s="134">
        <f t="shared" ref="F7:F20" si="3">+G7+H7</f>
        <v>0</v>
      </c>
      <c r="G7" s="94"/>
      <c r="H7" s="94"/>
      <c r="I7" s="134">
        <f t="shared" ref="I7:I20" si="4">+J7+K7</f>
        <v>0</v>
      </c>
      <c r="J7" s="94"/>
      <c r="K7" s="94"/>
      <c r="L7" s="134">
        <f t="shared" ref="L7:L20" si="5">+M7+N7</f>
        <v>0</v>
      </c>
      <c r="M7" s="94"/>
      <c r="N7" s="94"/>
      <c r="O7" s="134">
        <f t="shared" ref="O7:O20" si="6">+P7+Q7</f>
        <v>0</v>
      </c>
      <c r="P7" s="94"/>
      <c r="Q7" s="94"/>
      <c r="R7" s="134">
        <f t="shared" ref="R7:R20" si="7">+S7+T7</f>
        <v>0</v>
      </c>
      <c r="S7" s="94"/>
      <c r="T7" s="135"/>
    </row>
    <row r="8" spans="2:20" ht="23.25" customHeight="1" x14ac:dyDescent="0.2">
      <c r="B8" s="136" t="s">
        <v>26</v>
      </c>
      <c r="C8" s="97">
        <f>D8+E8</f>
        <v>0</v>
      </c>
      <c r="D8" s="98">
        <f t="shared" si="1"/>
        <v>0</v>
      </c>
      <c r="E8" s="137">
        <f t="shared" si="2"/>
        <v>0</v>
      </c>
      <c r="F8" s="100">
        <f t="shared" si="3"/>
        <v>0</v>
      </c>
      <c r="G8" s="101"/>
      <c r="H8" s="101"/>
      <c r="I8" s="100">
        <f t="shared" si="4"/>
        <v>0</v>
      </c>
      <c r="J8" s="101"/>
      <c r="K8" s="101"/>
      <c r="L8" s="100">
        <f t="shared" si="5"/>
        <v>0</v>
      </c>
      <c r="M8" s="101"/>
      <c r="N8" s="101"/>
      <c r="O8" s="188">
        <f t="shared" si="6"/>
        <v>0</v>
      </c>
      <c r="P8" s="101"/>
      <c r="Q8" s="101"/>
      <c r="R8" s="188">
        <f t="shared" si="7"/>
        <v>0</v>
      </c>
      <c r="S8" s="101"/>
      <c r="T8" s="138"/>
    </row>
    <row r="9" spans="2:20" ht="23.25" customHeight="1" x14ac:dyDescent="0.2">
      <c r="B9" s="136" t="s">
        <v>28</v>
      </c>
      <c r="C9" s="97">
        <f t="shared" ref="C9:C20" si="8">D9+E9</f>
        <v>0</v>
      </c>
      <c r="D9" s="98">
        <f t="shared" si="1"/>
        <v>0</v>
      </c>
      <c r="E9" s="137">
        <f t="shared" si="2"/>
        <v>0</v>
      </c>
      <c r="F9" s="100">
        <f t="shared" ref="F9:F10" si="9">+G9+H9</f>
        <v>0</v>
      </c>
      <c r="G9" s="101"/>
      <c r="H9" s="101"/>
      <c r="I9" s="100">
        <f t="shared" ref="I9:I10" si="10">+J9+K9</f>
        <v>0</v>
      </c>
      <c r="J9" s="101"/>
      <c r="K9" s="101"/>
      <c r="L9" s="100">
        <f t="shared" ref="L9:L10" si="11">+M9+N9</f>
        <v>0</v>
      </c>
      <c r="M9" s="101"/>
      <c r="N9" s="101"/>
      <c r="O9" s="188">
        <f t="shared" ref="O9:O13" si="12">+P9+Q9</f>
        <v>0</v>
      </c>
      <c r="P9" s="101"/>
      <c r="Q9" s="101"/>
      <c r="R9" s="188">
        <f t="shared" ref="R9:R13" si="13">+S9+T9</f>
        <v>0</v>
      </c>
      <c r="S9" s="101"/>
      <c r="T9" s="138"/>
    </row>
    <row r="10" spans="2:20" ht="23.25" customHeight="1" x14ac:dyDescent="0.2">
      <c r="B10" s="136" t="s">
        <v>27</v>
      </c>
      <c r="C10" s="97">
        <f t="shared" si="8"/>
        <v>0</v>
      </c>
      <c r="D10" s="98">
        <f t="shared" si="1"/>
        <v>0</v>
      </c>
      <c r="E10" s="137">
        <f t="shared" si="2"/>
        <v>0</v>
      </c>
      <c r="F10" s="100">
        <f t="shared" si="9"/>
        <v>0</v>
      </c>
      <c r="G10" s="101"/>
      <c r="H10" s="101"/>
      <c r="I10" s="100">
        <f t="shared" si="10"/>
        <v>0</v>
      </c>
      <c r="J10" s="101"/>
      <c r="K10" s="101"/>
      <c r="L10" s="100">
        <f t="shared" si="11"/>
        <v>0</v>
      </c>
      <c r="M10" s="101"/>
      <c r="N10" s="101"/>
      <c r="O10" s="541"/>
      <c r="P10" s="542"/>
      <c r="Q10" s="542"/>
      <c r="R10" s="542"/>
      <c r="S10" s="542"/>
      <c r="T10" s="542"/>
    </row>
    <row r="11" spans="2:20" ht="23.25" customHeight="1" x14ac:dyDescent="0.2">
      <c r="B11" s="139" t="s">
        <v>627</v>
      </c>
      <c r="C11" s="97">
        <f t="shared" si="8"/>
        <v>0</v>
      </c>
      <c r="D11" s="98">
        <f t="shared" si="1"/>
        <v>0</v>
      </c>
      <c r="E11" s="137">
        <f t="shared" si="2"/>
        <v>0</v>
      </c>
      <c r="F11" s="523"/>
      <c r="G11" s="524"/>
      <c r="H11" s="525"/>
      <c r="I11" s="523"/>
      <c r="J11" s="524"/>
      <c r="K11" s="525"/>
      <c r="L11" s="523"/>
      <c r="M11" s="524"/>
      <c r="N11" s="525"/>
      <c r="O11" s="188">
        <f t="shared" si="12"/>
        <v>0</v>
      </c>
      <c r="P11" s="101"/>
      <c r="Q11" s="101"/>
      <c r="R11" s="188">
        <f t="shared" si="13"/>
        <v>0</v>
      </c>
      <c r="S11" s="101"/>
      <c r="T11" s="138"/>
    </row>
    <row r="12" spans="2:20" ht="23.25" customHeight="1" x14ac:dyDescent="0.2">
      <c r="B12" s="136" t="s">
        <v>628</v>
      </c>
      <c r="C12" s="97">
        <f t="shared" si="8"/>
        <v>0</v>
      </c>
      <c r="D12" s="98">
        <f t="shared" si="1"/>
        <v>0</v>
      </c>
      <c r="E12" s="137">
        <f t="shared" si="2"/>
        <v>0</v>
      </c>
      <c r="F12" s="526"/>
      <c r="G12" s="527"/>
      <c r="H12" s="528"/>
      <c r="I12" s="526"/>
      <c r="J12" s="527"/>
      <c r="K12" s="528"/>
      <c r="L12" s="526"/>
      <c r="M12" s="527"/>
      <c r="N12" s="528"/>
      <c r="O12" s="188">
        <f t="shared" si="12"/>
        <v>0</v>
      </c>
      <c r="P12" s="101"/>
      <c r="Q12" s="101"/>
      <c r="R12" s="188">
        <f t="shared" si="13"/>
        <v>0</v>
      </c>
      <c r="S12" s="101"/>
      <c r="T12" s="138"/>
    </row>
    <row r="13" spans="2:20" ht="23.25" customHeight="1" x14ac:dyDescent="0.2">
      <c r="B13" s="139" t="s">
        <v>109</v>
      </c>
      <c r="C13" s="97">
        <f t="shared" si="8"/>
        <v>0</v>
      </c>
      <c r="D13" s="98">
        <f t="shared" si="1"/>
        <v>0</v>
      </c>
      <c r="E13" s="137">
        <f t="shared" si="2"/>
        <v>0</v>
      </c>
      <c r="F13" s="529"/>
      <c r="G13" s="530"/>
      <c r="H13" s="531"/>
      <c r="I13" s="529"/>
      <c r="J13" s="530"/>
      <c r="K13" s="531"/>
      <c r="L13" s="529"/>
      <c r="M13" s="530"/>
      <c r="N13" s="531"/>
      <c r="O13" s="188">
        <f t="shared" si="12"/>
        <v>0</v>
      </c>
      <c r="P13" s="101"/>
      <c r="Q13" s="101"/>
      <c r="R13" s="188">
        <f t="shared" si="13"/>
        <v>0</v>
      </c>
      <c r="S13" s="101"/>
      <c r="T13" s="138"/>
    </row>
    <row r="14" spans="2:20" ht="23.25" customHeight="1" x14ac:dyDescent="0.2">
      <c r="B14" s="139" t="s">
        <v>629</v>
      </c>
      <c r="C14" s="97">
        <f t="shared" si="8"/>
        <v>0</v>
      </c>
      <c r="D14" s="98">
        <f t="shared" si="1"/>
        <v>0</v>
      </c>
      <c r="E14" s="137">
        <f t="shared" si="2"/>
        <v>0</v>
      </c>
      <c r="F14" s="100">
        <f t="shared" si="3"/>
        <v>0</v>
      </c>
      <c r="G14" s="101"/>
      <c r="H14" s="101"/>
      <c r="I14" s="100">
        <f t="shared" si="4"/>
        <v>0</v>
      </c>
      <c r="J14" s="101"/>
      <c r="K14" s="101"/>
      <c r="L14" s="100">
        <f t="shared" si="5"/>
        <v>0</v>
      </c>
      <c r="M14" s="101"/>
      <c r="N14" s="101"/>
      <c r="O14" s="188">
        <f t="shared" si="6"/>
        <v>0</v>
      </c>
      <c r="P14" s="101"/>
      <c r="Q14" s="101"/>
      <c r="R14" s="188">
        <f t="shared" si="7"/>
        <v>0</v>
      </c>
      <c r="S14" s="101"/>
      <c r="T14" s="138"/>
    </row>
    <row r="15" spans="2:20" ht="23.25" customHeight="1" x14ac:dyDescent="0.2">
      <c r="B15" s="139" t="s">
        <v>23</v>
      </c>
      <c r="C15" s="97">
        <f t="shared" si="8"/>
        <v>0</v>
      </c>
      <c r="D15" s="98">
        <f t="shared" si="1"/>
        <v>0</v>
      </c>
      <c r="E15" s="137">
        <f t="shared" si="2"/>
        <v>0</v>
      </c>
      <c r="F15" s="100">
        <f t="shared" si="3"/>
        <v>0</v>
      </c>
      <c r="G15" s="101"/>
      <c r="H15" s="101"/>
      <c r="I15" s="100">
        <f t="shared" si="4"/>
        <v>0</v>
      </c>
      <c r="J15" s="101"/>
      <c r="K15" s="101"/>
      <c r="L15" s="100">
        <f t="shared" si="5"/>
        <v>0</v>
      </c>
      <c r="M15" s="101"/>
      <c r="N15" s="101"/>
      <c r="O15" s="188">
        <f t="shared" si="6"/>
        <v>0</v>
      </c>
      <c r="P15" s="101"/>
      <c r="Q15" s="101"/>
      <c r="R15" s="188">
        <f t="shared" si="7"/>
        <v>0</v>
      </c>
      <c r="S15" s="101"/>
      <c r="T15" s="138"/>
    </row>
    <row r="16" spans="2:20" ht="23.25" customHeight="1" x14ac:dyDescent="0.2">
      <c r="B16" s="136" t="s">
        <v>630</v>
      </c>
      <c r="C16" s="97">
        <f t="shared" si="8"/>
        <v>0</v>
      </c>
      <c r="D16" s="98">
        <f t="shared" si="1"/>
        <v>0</v>
      </c>
      <c r="E16" s="137">
        <f t="shared" si="2"/>
        <v>0</v>
      </c>
      <c r="F16" s="100">
        <f t="shared" si="3"/>
        <v>0</v>
      </c>
      <c r="G16" s="101"/>
      <c r="H16" s="101"/>
      <c r="I16" s="100">
        <f t="shared" si="4"/>
        <v>0</v>
      </c>
      <c r="J16" s="101"/>
      <c r="K16" s="101"/>
      <c r="L16" s="100">
        <f t="shared" si="5"/>
        <v>0</v>
      </c>
      <c r="M16" s="101"/>
      <c r="N16" s="101"/>
      <c r="O16" s="188">
        <f t="shared" si="6"/>
        <v>0</v>
      </c>
      <c r="P16" s="101"/>
      <c r="Q16" s="101"/>
      <c r="R16" s="188">
        <f t="shared" si="7"/>
        <v>0</v>
      </c>
      <c r="S16" s="101"/>
      <c r="T16" s="138"/>
    </row>
    <row r="17" spans="2:20" ht="23.25" customHeight="1" x14ac:dyDescent="0.2">
      <c r="B17" s="136" t="s">
        <v>597</v>
      </c>
      <c r="C17" s="97">
        <f t="shared" si="8"/>
        <v>0</v>
      </c>
      <c r="D17" s="98">
        <f t="shared" si="1"/>
        <v>0</v>
      </c>
      <c r="E17" s="137">
        <f t="shared" si="2"/>
        <v>0</v>
      </c>
      <c r="F17" s="100">
        <f t="shared" si="3"/>
        <v>0</v>
      </c>
      <c r="G17" s="101"/>
      <c r="H17" s="101"/>
      <c r="I17" s="100">
        <f t="shared" si="4"/>
        <v>0</v>
      </c>
      <c r="J17" s="101"/>
      <c r="K17" s="101"/>
      <c r="L17" s="100">
        <f t="shared" si="5"/>
        <v>0</v>
      </c>
      <c r="M17" s="101"/>
      <c r="N17" s="101"/>
      <c r="O17" s="188">
        <f t="shared" si="6"/>
        <v>0</v>
      </c>
      <c r="P17" s="101"/>
      <c r="Q17" s="101"/>
      <c r="R17" s="188">
        <f t="shared" si="7"/>
        <v>0</v>
      </c>
      <c r="S17" s="101"/>
      <c r="T17" s="138"/>
    </row>
    <row r="18" spans="2:20" ht="23.25" customHeight="1" x14ac:dyDescent="0.2">
      <c r="B18" s="136" t="s">
        <v>899</v>
      </c>
      <c r="C18" s="97">
        <f t="shared" si="8"/>
        <v>0</v>
      </c>
      <c r="D18" s="98">
        <f t="shared" si="1"/>
        <v>0</v>
      </c>
      <c r="E18" s="137">
        <f t="shared" si="2"/>
        <v>0</v>
      </c>
      <c r="F18" s="181">
        <f t="shared" ref="F18" si="14">+G18+H18</f>
        <v>0</v>
      </c>
      <c r="G18" s="101"/>
      <c r="H18" s="101"/>
      <c r="I18" s="181">
        <f t="shared" ref="I18" si="15">+J18+K18</f>
        <v>0</v>
      </c>
      <c r="J18" s="101"/>
      <c r="K18" s="101"/>
      <c r="L18" s="181">
        <f t="shared" ref="L18" si="16">+M18+N18</f>
        <v>0</v>
      </c>
      <c r="M18" s="101"/>
      <c r="N18" s="101"/>
      <c r="O18" s="407">
        <f t="shared" si="6"/>
        <v>0</v>
      </c>
      <c r="P18" s="101"/>
      <c r="Q18" s="101"/>
      <c r="R18" s="407">
        <f t="shared" si="7"/>
        <v>0</v>
      </c>
      <c r="S18" s="101"/>
      <c r="T18" s="138"/>
    </row>
    <row r="19" spans="2:20" ht="23.25" customHeight="1" x14ac:dyDescent="0.2">
      <c r="B19" s="136" t="s">
        <v>631</v>
      </c>
      <c r="C19" s="97">
        <f t="shared" si="8"/>
        <v>0</v>
      </c>
      <c r="D19" s="98">
        <f t="shared" si="1"/>
        <v>0</v>
      </c>
      <c r="E19" s="137">
        <f t="shared" si="2"/>
        <v>0</v>
      </c>
      <c r="F19" s="100">
        <f t="shared" si="3"/>
        <v>0</v>
      </c>
      <c r="G19" s="101"/>
      <c r="H19" s="101"/>
      <c r="I19" s="100">
        <f t="shared" si="4"/>
        <v>0</v>
      </c>
      <c r="J19" s="101"/>
      <c r="K19" s="101"/>
      <c r="L19" s="100">
        <f t="shared" si="5"/>
        <v>0</v>
      </c>
      <c r="M19" s="101"/>
      <c r="N19" s="101"/>
      <c r="O19" s="188">
        <f t="shared" si="6"/>
        <v>0</v>
      </c>
      <c r="P19" s="101"/>
      <c r="Q19" s="101"/>
      <c r="R19" s="188">
        <f t="shared" si="7"/>
        <v>0</v>
      </c>
      <c r="S19" s="101"/>
      <c r="T19" s="138"/>
    </row>
    <row r="20" spans="2:20" ht="23.25" customHeight="1" thickBot="1" x14ac:dyDescent="0.25">
      <c r="B20" s="140" t="s">
        <v>606</v>
      </c>
      <c r="C20" s="105">
        <f t="shared" si="8"/>
        <v>0</v>
      </c>
      <c r="D20" s="106">
        <f t="shared" si="1"/>
        <v>0</v>
      </c>
      <c r="E20" s="141">
        <f t="shared" si="2"/>
        <v>0</v>
      </c>
      <c r="F20" s="108">
        <f t="shared" si="3"/>
        <v>0</v>
      </c>
      <c r="G20" s="109"/>
      <c r="H20" s="109"/>
      <c r="I20" s="108">
        <f t="shared" si="4"/>
        <v>0</v>
      </c>
      <c r="J20" s="109"/>
      <c r="K20" s="109"/>
      <c r="L20" s="108">
        <f t="shared" si="5"/>
        <v>0</v>
      </c>
      <c r="M20" s="109"/>
      <c r="N20" s="109"/>
      <c r="O20" s="108">
        <f t="shared" si="6"/>
        <v>0</v>
      </c>
      <c r="P20" s="109"/>
      <c r="Q20" s="109"/>
      <c r="R20" s="108">
        <f t="shared" si="7"/>
        <v>0</v>
      </c>
      <c r="S20" s="109"/>
      <c r="T20" s="142"/>
    </row>
    <row r="21" spans="2:20" ht="15" thickTop="1" x14ac:dyDescent="0.2">
      <c r="B21" s="143"/>
      <c r="C21" s="54"/>
      <c r="D21" s="83"/>
      <c r="E21" s="83"/>
      <c r="F21" s="144"/>
      <c r="G21" s="145" t="str">
        <f>IF(OR(G7&gt;'CUADRO 2'!G7,G8&gt;'CUADRO 2'!G8,G9&gt;'CUADRO 2'!G9,G10&gt;'CUADRO 2'!G10,G11&gt;'CUADRO 2'!G11,G12&gt;'CUADRO 2'!G12,G13&gt;'CUADRO 2'!G13,G14&gt;'CUADRO 2'!G14,G15&gt;'CUADRO 2'!G15,G16&gt;'CUADRO 2'!G16,G17&gt;'CUADRO 2'!G17,G18&gt;'CUADRO 2'!G18,G19&gt;'CUADRO 2'!G19,G20&gt;'CUADRO 1'!G18),"XX","")</f>
        <v/>
      </c>
      <c r="H21" s="145" t="str">
        <f>IF(OR(H7&gt;'CUADRO 2'!H7,H8&gt;'CUADRO 2'!H8,H9&gt;'CUADRO 2'!H9,H10&gt;'CUADRO 2'!H10,H11&gt;'CUADRO 2'!H11,H12&gt;'CUADRO 2'!H12,H13&gt;'CUADRO 2'!H13,H14&gt;'CUADRO 2'!H14,H15&gt;'CUADRO 2'!H15,H16&gt;'CUADRO 2'!H16,H17&gt;'CUADRO 2'!H17,H18&gt;'CUADRO 2'!H18,H19&gt;'CUADRO 2'!H19,H20&gt;'CUADRO 1'!H18),"XX","")</f>
        <v/>
      </c>
      <c r="I21" s="145"/>
      <c r="J21" s="145" t="str">
        <f>IF(OR(J7&gt;'CUADRO 2'!J7,J8&gt;'CUADRO 2'!J8,J9&gt;'CUADRO 2'!J9,J10&gt;'CUADRO 2'!J10,J11&gt;'CUADRO 2'!J11,J12&gt;'CUADRO 2'!J12,J13&gt;'CUADRO 2'!J13,J14&gt;'CUADRO 2'!J14,J15&gt;'CUADRO 2'!J15,J16&gt;'CUADRO 2'!J16,J17&gt;'CUADRO 2'!J17,J18&gt;'CUADRO 2'!J18,J19&gt;'CUADRO 2'!J19,J20&gt;'CUADRO 1'!J18),"XX","")</f>
        <v/>
      </c>
      <c r="K21" s="145" t="str">
        <f>IF(OR(K7&gt;'CUADRO 2'!K7,K8&gt;'CUADRO 2'!K8,K9&gt;'CUADRO 2'!K9,K10&gt;'CUADRO 2'!K10,K11&gt;'CUADRO 2'!K11,K12&gt;'CUADRO 2'!K12,K13&gt;'CUADRO 2'!K13,K14&gt;'CUADRO 2'!K14,K15&gt;'CUADRO 2'!K15,K16&gt;'CUADRO 2'!K16,K17&gt;'CUADRO 2'!K17,K18&gt;'CUADRO 2'!K18,K19&gt;'CUADRO 2'!K19,K20&gt;'CUADRO 1'!K18),"XX","")</f>
        <v/>
      </c>
      <c r="L21" s="145"/>
      <c r="M21" s="145" t="str">
        <f>IF(OR(M7&gt;'CUADRO 2'!M7,M8&gt;'CUADRO 2'!M8,M9&gt;'CUADRO 2'!M9,M10&gt;'CUADRO 2'!M10,M11&gt;'CUADRO 2'!M11,M12&gt;'CUADRO 2'!M12,M13&gt;'CUADRO 2'!M13,M14&gt;'CUADRO 2'!M14,M15&gt;'CUADRO 2'!M15,M16&gt;'CUADRO 2'!M16,M17&gt;'CUADRO 2'!M17,M18&gt;'CUADRO 2'!M18,M19&gt;'CUADRO 2'!M19,M20&gt;'CUADRO 1'!M18),"XX","")</f>
        <v/>
      </c>
      <c r="N21" s="145" t="str">
        <f>IF(OR(N7&gt;'CUADRO 2'!N7,N8&gt;'CUADRO 2'!N8,N9&gt;'CUADRO 2'!N9,N10&gt;'CUADRO 2'!N10,N11&gt;'CUADRO 2'!N11,N12&gt;'CUADRO 2'!N12,N13&gt;'CUADRO 2'!N13,N14&gt;'CUADRO 2'!N14,N15&gt;'CUADRO 2'!N15,N16&gt;'CUADRO 2'!N16,N17&gt;'CUADRO 2'!N17,N18&gt;'CUADRO 2'!N18,N19&gt;'CUADRO 2'!N19,N20&gt;'CUADRO 1'!N18),"XX","")</f>
        <v/>
      </c>
      <c r="O21" s="145"/>
      <c r="P21" s="145" t="str">
        <f>IF(OR(P7&gt;'CUADRO 2'!P7,P8&gt;'CUADRO 2'!P8,P9&gt;'CUADRO 2'!P9,P10&gt;'CUADRO 2'!P10,P11&gt;'CUADRO 2'!P11,P12&gt;'CUADRO 2'!P12,P13&gt;'CUADRO 2'!P13,P14&gt;'CUADRO 2'!P14,P15&gt;'CUADRO 2'!P15,P16&gt;'CUADRO 2'!P16,P17&gt;'CUADRO 2'!P17,P18&gt;'CUADRO 2'!P18,P19&gt;'CUADRO 2'!P19,P20&gt;'CUADRO 1'!P18),"XX","")</f>
        <v/>
      </c>
      <c r="Q21" s="145" t="str">
        <f>IF(OR(Q7&gt;'CUADRO 2'!Q7,Q8&gt;'CUADRO 2'!Q8,Q9&gt;'CUADRO 2'!Q9,Q10&gt;'CUADRO 2'!Q10,Q11&gt;'CUADRO 2'!Q11,Q12&gt;'CUADRO 2'!Q12,Q13&gt;'CUADRO 2'!Q13,Q14&gt;'CUADRO 2'!Q14,Q15&gt;'CUADRO 2'!Q15,Q16&gt;'CUADRO 2'!Q16,Q17&gt;'CUADRO 2'!Q17,Q18&gt;'CUADRO 2'!Q18,Q19&gt;'CUADRO 2'!Q19,Q20&gt;'CUADRO 1'!Q18),"XX","")</f>
        <v/>
      </c>
      <c r="R21" s="145"/>
      <c r="S21" s="145" t="str">
        <f>IF(OR(S7&gt;'CUADRO 2'!S7,S8&gt;'CUADRO 2'!S8,S9&gt;'CUADRO 2'!S9,S10&gt;'CUADRO 2'!S10,S11&gt;'CUADRO 2'!S11,S12&gt;'CUADRO 2'!S12,S13&gt;'CUADRO 2'!S13,S14&gt;'CUADRO 2'!S14,S15&gt;'CUADRO 2'!S15,S16&gt;'CUADRO 2'!S16,S17&gt;'CUADRO 2'!S17,S18&gt;'CUADRO 2'!S18,S19&gt;'CUADRO 2'!S19,S20&gt;'CUADRO 1'!S18),"XX","")</f>
        <v/>
      </c>
      <c r="T21" s="145" t="str">
        <f>IF(OR(T7&gt;'CUADRO 2'!T7,T8&gt;'CUADRO 2'!T8,T9&gt;'CUADRO 2'!T9,T10&gt;'CUADRO 2'!T10,T11&gt;'CUADRO 2'!T11,T12&gt;'CUADRO 2'!T12,T13&gt;'CUADRO 2'!T13,T14&gt;'CUADRO 2'!T14,T15&gt;'CUADRO 2'!T15,T16&gt;'CUADRO 2'!T16,T17&gt;'CUADRO 2'!T17,T18&gt;'CUADRO 2'!T18,T19&gt;'CUADRO 2'!T19,T20&gt;'CUADRO 1'!T18),"XX","")</f>
        <v/>
      </c>
    </row>
    <row r="22" spans="2:20" ht="49.5" customHeight="1" x14ac:dyDescent="0.2">
      <c r="B22" s="143"/>
      <c r="C22" s="54"/>
      <c r="D22" s="83"/>
      <c r="E22" s="491" t="str">
        <f>IF(OR(G21="XX",H21="XX",J21="XX",K21="XX",M21="XX",N21="XX",P21="XX",Q21="XX",S21="XX",T21="XX"),"¡VERIFICAR!, la cifra digitada en alguna de las asignaturas, es mayor a la reportada en en el Cuadro 2; o bien, lo indicado en Conducta es mayor al dato de la línea de Matríucla Final del Cuadro 1.","")</f>
        <v/>
      </c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</row>
    <row r="23" spans="2:20" ht="15" customHeight="1" x14ac:dyDescent="0.2">
      <c r="B23" s="82" t="s">
        <v>596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</row>
    <row r="24" spans="2:20" ht="21.75" customHeight="1" x14ac:dyDescent="0.2">
      <c r="B24" s="468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70"/>
    </row>
    <row r="25" spans="2:20" ht="21.75" customHeight="1" x14ac:dyDescent="0.2">
      <c r="B25" s="471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3"/>
    </row>
    <row r="26" spans="2:20" ht="21.75" customHeight="1" x14ac:dyDescent="0.2">
      <c r="B26" s="471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3"/>
    </row>
    <row r="27" spans="2:20" ht="21.75" customHeight="1" x14ac:dyDescent="0.2">
      <c r="B27" s="471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3"/>
    </row>
    <row r="28" spans="2:20" ht="21.75" customHeight="1" x14ac:dyDescent="0.2">
      <c r="B28" s="474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6"/>
    </row>
  </sheetData>
  <sheetProtection algorithmName="SHA-512" hashValue="EWm7ejJjSna+EMQpe4OvTC5P5ETEmYZEdTXKlTdes4HQme123osjNemBKig30JAaUZ8gYb5AFMxCc7Ic3mo7KA==" saltValue="Xm8l233bRVHaqqPniF2Jow==" spinCount="100000" sheet="1" objects="1" scenarios="1"/>
  <mergeCells count="14">
    <mergeCell ref="I11:K13"/>
    <mergeCell ref="L11:N13"/>
    <mergeCell ref="M2:T3"/>
    <mergeCell ref="B24:T28"/>
    <mergeCell ref="B5:B6"/>
    <mergeCell ref="C5:E5"/>
    <mergeCell ref="F5:H5"/>
    <mergeCell ref="I5:K5"/>
    <mergeCell ref="L5:N5"/>
    <mergeCell ref="O5:Q5"/>
    <mergeCell ref="R5:T5"/>
    <mergeCell ref="O10:T10"/>
    <mergeCell ref="E22:T22"/>
    <mergeCell ref="F11:H13"/>
  </mergeCells>
  <conditionalFormatting sqref="C7:F8 I7:I8 L7:L8 O7:O8 R7:R8 L19:L20 I19:I20 F19:F20 L14:L17 I14:I17 F14:F17 C9:E20 O14:O20 R14:R20">
    <cfRule type="cellIs" dxfId="54" priority="187" operator="equal">
      <formula>0</formula>
    </cfRule>
  </conditionalFormatting>
  <conditionalFormatting sqref="E22">
    <cfRule type="containsText" dxfId="53" priority="179" operator="containsText" text="¡VERIFICAR!">
      <formula>NOT(ISERROR(SEARCH("¡VERIFICAR!",E22)))</formula>
    </cfRule>
  </conditionalFormatting>
  <conditionalFormatting sqref="R9 O9:O13 L9:L11 I9:I11 F9:F11 R11:R13">
    <cfRule type="cellIs" dxfId="52" priority="36" operator="equal">
      <formula>0</formula>
    </cfRule>
  </conditionalFormatting>
  <conditionalFormatting sqref="G21:H21">
    <cfRule type="containsText" dxfId="51" priority="33" operator="containsText" text="XX">
      <formula>NOT(ISERROR(SEARCH("XX",G21)))</formula>
    </cfRule>
  </conditionalFormatting>
  <conditionalFormatting sqref="L18 I18 F18">
    <cfRule type="cellIs" dxfId="50" priority="20" operator="equal">
      <formula>0</formula>
    </cfRule>
  </conditionalFormatting>
  <conditionalFormatting sqref="S21:T21">
    <cfRule type="containsText" dxfId="49" priority="1" operator="containsText" text="XX">
      <formula>NOT(ISERROR(SEARCH("XX",S21)))</formula>
    </cfRule>
  </conditionalFormatting>
  <conditionalFormatting sqref="J21:K21">
    <cfRule type="containsText" dxfId="48" priority="4" operator="containsText" text="XX">
      <formula>NOT(ISERROR(SEARCH("XX",J21)))</formula>
    </cfRule>
  </conditionalFormatting>
  <conditionalFormatting sqref="M21:N21">
    <cfRule type="containsText" dxfId="47" priority="3" operator="containsText" text="XX">
      <formula>NOT(ISERROR(SEARCH("XX",M21)))</formula>
    </cfRule>
  </conditionalFormatting>
  <conditionalFormatting sqref="P21:Q21">
    <cfRule type="containsText" dxfId="46" priority="2" operator="containsText" text="XX">
      <formula>NOT(ISERROR(SEARCH("XX",P21)))</formula>
    </cfRule>
  </conditionalFormatting>
  <printOptions horizontalCentered="1" verticalCentered="1"/>
  <pageMargins left="0" right="0" top="0.31496062992125984" bottom="0.43307086614173229" header="0.31496062992125984" footer="0.19685039370078741"/>
  <pageSetup scale="90" orientation="landscape" r:id="rId1"/>
  <headerFooter>
    <oddFooter>&amp;R&amp;"+,Negrita Cursiva"Académica Nocturna&amp;"+,Cursiva", página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T14"/>
  <sheetViews>
    <sheetView showGridLines="0" showRowColHeaders="0" zoomScaleNormal="100" workbookViewId="0">
      <selection activeCell="B1" sqref="B1"/>
    </sheetView>
  </sheetViews>
  <sheetFormatPr baseColWidth="10" defaultRowHeight="14.25" x14ac:dyDescent="0.2"/>
  <cols>
    <col min="1" max="1" width="4.5703125" style="1" customWidth="1"/>
    <col min="2" max="2" width="21" style="1" customWidth="1"/>
    <col min="3" max="20" width="7.140625" style="1" customWidth="1"/>
    <col min="21" max="16384" width="11.42578125" style="1"/>
  </cols>
  <sheetData>
    <row r="1" spans="2:20" ht="21" customHeight="1" x14ac:dyDescent="0.2"/>
    <row r="2" spans="2:20" ht="20.25" x14ac:dyDescent="0.25">
      <c r="B2" s="191" t="s">
        <v>885</v>
      </c>
      <c r="C2" s="116"/>
      <c r="D2" s="116"/>
      <c r="E2" s="116"/>
      <c r="F2" s="116"/>
      <c r="G2" s="116"/>
      <c r="H2" s="116"/>
      <c r="I2" s="116"/>
      <c r="J2" s="116"/>
      <c r="K2" s="116"/>
      <c r="L2" s="546" t="s">
        <v>633</v>
      </c>
      <c r="M2" s="547"/>
      <c r="N2" s="547"/>
      <c r="O2" s="547"/>
      <c r="P2" s="547"/>
      <c r="Q2" s="547"/>
      <c r="R2" s="547"/>
      <c r="S2" s="547"/>
      <c r="T2" s="548"/>
    </row>
    <row r="3" spans="2:20" ht="18.75" thickBot="1" x14ac:dyDescent="0.3">
      <c r="B3" s="192" t="s">
        <v>600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2:20" ht="22.5" customHeight="1" thickTop="1" x14ac:dyDescent="0.2">
      <c r="B4" s="549" t="s">
        <v>609</v>
      </c>
      <c r="C4" s="550" t="s">
        <v>0</v>
      </c>
      <c r="D4" s="551"/>
      <c r="E4" s="551"/>
      <c r="F4" s="517" t="s">
        <v>638</v>
      </c>
      <c r="G4" s="518"/>
      <c r="H4" s="519"/>
      <c r="I4" s="517" t="s">
        <v>639</v>
      </c>
      <c r="J4" s="518"/>
      <c r="K4" s="519"/>
      <c r="L4" s="518" t="s">
        <v>640</v>
      </c>
      <c r="M4" s="518"/>
      <c r="N4" s="518"/>
      <c r="O4" s="517" t="s">
        <v>641</v>
      </c>
      <c r="P4" s="518"/>
      <c r="Q4" s="519"/>
      <c r="R4" s="517" t="s">
        <v>642</v>
      </c>
      <c r="S4" s="518"/>
      <c r="T4" s="518"/>
    </row>
    <row r="5" spans="2:20" ht="32.25" customHeight="1" thickBot="1" x14ac:dyDescent="0.25">
      <c r="B5" s="544"/>
      <c r="C5" s="57" t="s">
        <v>0</v>
      </c>
      <c r="D5" s="58" t="s">
        <v>30</v>
      </c>
      <c r="E5" s="59" t="s">
        <v>29</v>
      </c>
      <c r="F5" s="60" t="s">
        <v>0</v>
      </c>
      <c r="G5" s="58" t="s">
        <v>30</v>
      </c>
      <c r="H5" s="59" t="s">
        <v>29</v>
      </c>
      <c r="I5" s="60" t="s">
        <v>0</v>
      </c>
      <c r="J5" s="58" t="s">
        <v>30</v>
      </c>
      <c r="K5" s="59" t="s">
        <v>29</v>
      </c>
      <c r="L5" s="60" t="s">
        <v>0</v>
      </c>
      <c r="M5" s="58" t="s">
        <v>30</v>
      </c>
      <c r="N5" s="61" t="s">
        <v>29</v>
      </c>
      <c r="O5" s="60" t="s">
        <v>0</v>
      </c>
      <c r="P5" s="58" t="s">
        <v>30</v>
      </c>
      <c r="Q5" s="59" t="s">
        <v>29</v>
      </c>
      <c r="R5" s="60" t="s">
        <v>0</v>
      </c>
      <c r="S5" s="58" t="s">
        <v>30</v>
      </c>
      <c r="T5" s="59" t="s">
        <v>29</v>
      </c>
    </row>
    <row r="6" spans="2:20" ht="33.75" customHeight="1" thickTop="1" x14ac:dyDescent="0.2">
      <c r="B6" s="117" t="s">
        <v>601</v>
      </c>
      <c r="C6" s="104">
        <f t="shared" ref="C6:C8" si="0">D6+E6</f>
        <v>0</v>
      </c>
      <c r="D6" s="91">
        <f>G6+J6+M6+P6+S6</f>
        <v>0</v>
      </c>
      <c r="E6" s="92">
        <f>+H6+K6+N6+Q6+T6</f>
        <v>0</v>
      </c>
      <c r="F6" s="93">
        <f t="shared" ref="F6:F8" si="1">+G6+H6</f>
        <v>0</v>
      </c>
      <c r="G6" s="94"/>
      <c r="H6" s="95"/>
      <c r="I6" s="93">
        <f t="shared" ref="I6:I8" si="2">+J6+K6</f>
        <v>0</v>
      </c>
      <c r="J6" s="94"/>
      <c r="K6" s="95"/>
      <c r="L6" s="92">
        <f t="shared" ref="L6:L8" si="3">+M6+N6</f>
        <v>0</v>
      </c>
      <c r="M6" s="94"/>
      <c r="N6" s="96"/>
      <c r="O6" s="93">
        <f t="shared" ref="O6:O8" si="4">+P6+Q6</f>
        <v>0</v>
      </c>
      <c r="P6" s="94"/>
      <c r="Q6" s="95"/>
      <c r="R6" s="93">
        <f t="shared" ref="R6:R8" si="5">+S6+T6</f>
        <v>0</v>
      </c>
      <c r="S6" s="94"/>
      <c r="T6" s="96"/>
    </row>
    <row r="7" spans="2:20" ht="33.75" customHeight="1" x14ac:dyDescent="0.2">
      <c r="B7" s="118" t="s">
        <v>602</v>
      </c>
      <c r="C7" s="97">
        <f t="shared" si="0"/>
        <v>0</v>
      </c>
      <c r="D7" s="98">
        <f>G7+J7+M7+P7+S7</f>
        <v>0</v>
      </c>
      <c r="E7" s="99">
        <f>+H7+K7+N7+Q7+T7</f>
        <v>0</v>
      </c>
      <c r="F7" s="100">
        <f t="shared" si="1"/>
        <v>0</v>
      </c>
      <c r="G7" s="101"/>
      <c r="H7" s="102"/>
      <c r="I7" s="100">
        <f t="shared" si="2"/>
        <v>0</v>
      </c>
      <c r="J7" s="101"/>
      <c r="K7" s="102"/>
      <c r="L7" s="99">
        <f t="shared" si="3"/>
        <v>0</v>
      </c>
      <c r="M7" s="101"/>
      <c r="N7" s="103"/>
      <c r="O7" s="100">
        <f t="shared" si="4"/>
        <v>0</v>
      </c>
      <c r="P7" s="101"/>
      <c r="Q7" s="102"/>
      <c r="R7" s="188">
        <f t="shared" si="5"/>
        <v>0</v>
      </c>
      <c r="S7" s="101"/>
      <c r="T7" s="103"/>
    </row>
    <row r="8" spans="2:20" ht="33.75" customHeight="1" thickBot="1" x14ac:dyDescent="0.25">
      <c r="B8" s="119" t="s">
        <v>603</v>
      </c>
      <c r="C8" s="120">
        <f t="shared" si="0"/>
        <v>0</v>
      </c>
      <c r="D8" s="121">
        <f>G8+J8+M8+P8+S8</f>
        <v>0</v>
      </c>
      <c r="E8" s="122">
        <f>+H8+K8+N8+Q8+T8</f>
        <v>0</v>
      </c>
      <c r="F8" s="123">
        <f t="shared" si="1"/>
        <v>0</v>
      </c>
      <c r="G8" s="124"/>
      <c r="H8" s="125"/>
      <c r="I8" s="123">
        <f t="shared" si="2"/>
        <v>0</v>
      </c>
      <c r="J8" s="124"/>
      <c r="K8" s="125"/>
      <c r="L8" s="122">
        <f t="shared" si="3"/>
        <v>0</v>
      </c>
      <c r="M8" s="124"/>
      <c r="N8" s="126"/>
      <c r="O8" s="123">
        <f t="shared" si="4"/>
        <v>0</v>
      </c>
      <c r="P8" s="124"/>
      <c r="Q8" s="125"/>
      <c r="R8" s="123">
        <f t="shared" si="5"/>
        <v>0</v>
      </c>
      <c r="S8" s="124"/>
      <c r="T8" s="126"/>
    </row>
    <row r="9" spans="2:20" ht="15" thickTop="1" x14ac:dyDescent="0.2">
      <c r="B9" s="115"/>
      <c r="D9" s="112"/>
      <c r="E9" s="112"/>
      <c r="F9" s="113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</row>
    <row r="10" spans="2:20" ht="15.75" x14ac:dyDescent="0.25">
      <c r="B10" s="82" t="s">
        <v>596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</row>
    <row r="11" spans="2:20" ht="21.75" customHeight="1" x14ac:dyDescent="0.2">
      <c r="B11" s="468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70"/>
    </row>
    <row r="12" spans="2:20" ht="21.75" customHeight="1" x14ac:dyDescent="0.2">
      <c r="B12" s="471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3"/>
    </row>
    <row r="13" spans="2:20" ht="21.75" customHeight="1" x14ac:dyDescent="0.2">
      <c r="B13" s="471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3"/>
    </row>
    <row r="14" spans="2:20" ht="21.75" customHeight="1" x14ac:dyDescent="0.2">
      <c r="B14" s="474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6"/>
    </row>
  </sheetData>
  <sheetProtection algorithmName="SHA-512" hashValue="kASiTnex2qEk/WastVIMQpgKaI1zmoopd0Df1xaf4uble5rWwsrfV9SoTc/i7zpYY+bjN0jHqLnMNyM+ixc6gQ==" saltValue="IcZBLkw/fAE6uNM7f2gc4A==" spinCount="100000" sheet="1" objects="1" scenarios="1"/>
  <mergeCells count="9">
    <mergeCell ref="L2:T2"/>
    <mergeCell ref="B11:T14"/>
    <mergeCell ref="B4:B5"/>
    <mergeCell ref="C4:E4"/>
    <mergeCell ref="F4:H4"/>
    <mergeCell ref="I4:K4"/>
    <mergeCell ref="L4:N4"/>
    <mergeCell ref="O4:Q4"/>
    <mergeCell ref="R4:T4"/>
  </mergeCells>
  <conditionalFormatting sqref="O6:O8 R6:R8 C6:F8 L6:L8 I6:I8">
    <cfRule type="cellIs" dxfId="45" priority="2" operator="equal">
      <formula>0</formula>
    </cfRule>
  </conditionalFormatting>
  <printOptions horizontalCentered="1" verticalCentered="1"/>
  <pageMargins left="0" right="0" top="0.55118110236220474" bottom="1.9291338582677167" header="0.31496062992125984" footer="0.19685039370078741"/>
  <pageSetup scale="93" orientation="landscape" r:id="rId1"/>
  <headerFooter>
    <oddFooter>&amp;R&amp;"+,Negrita Cursiva"Académica Nocturna&amp;"+,Cursiva", página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T25"/>
  <sheetViews>
    <sheetView showGridLines="0" showRowColHeaders="0" zoomScaleNormal="100" workbookViewId="0"/>
  </sheetViews>
  <sheetFormatPr baseColWidth="10" defaultRowHeight="14.25" x14ac:dyDescent="0.2"/>
  <cols>
    <col min="1" max="1" width="4.7109375" style="1" customWidth="1"/>
    <col min="2" max="2" width="50.7109375" style="1" customWidth="1"/>
    <col min="3" max="20" width="6.85546875" style="1" customWidth="1"/>
    <col min="21" max="16384" width="11.42578125" style="1"/>
  </cols>
  <sheetData>
    <row r="1" spans="2:20" ht="21" customHeight="1" x14ac:dyDescent="0.2"/>
    <row r="2" spans="2:20" ht="20.25" x14ac:dyDescent="0.25">
      <c r="B2" s="191" t="s">
        <v>886</v>
      </c>
      <c r="C2" s="87"/>
      <c r="D2" s="87"/>
      <c r="E2" s="87"/>
      <c r="F2" s="87"/>
      <c r="G2" s="87"/>
      <c r="H2" s="87"/>
      <c r="I2" s="87"/>
      <c r="J2" s="87"/>
      <c r="K2" s="87"/>
      <c r="L2" s="552" t="s">
        <v>633</v>
      </c>
      <c r="M2" s="553"/>
      <c r="N2" s="553"/>
      <c r="O2" s="553"/>
      <c r="P2" s="553"/>
      <c r="Q2" s="553"/>
      <c r="R2" s="553"/>
      <c r="S2" s="553"/>
      <c r="T2" s="554"/>
    </row>
    <row r="3" spans="2:20" ht="18" customHeight="1" x14ac:dyDescent="0.25">
      <c r="B3" s="191" t="s">
        <v>604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2:20" ht="18" customHeight="1" thickBot="1" x14ac:dyDescent="0.3">
      <c r="B4" s="192" t="s">
        <v>610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2:20" ht="22.5" customHeight="1" thickTop="1" x14ac:dyDescent="0.2">
      <c r="B5" s="513" t="s">
        <v>607</v>
      </c>
      <c r="C5" s="515" t="s">
        <v>0</v>
      </c>
      <c r="D5" s="516"/>
      <c r="E5" s="516"/>
      <c r="F5" s="517" t="s">
        <v>638</v>
      </c>
      <c r="G5" s="518"/>
      <c r="H5" s="519"/>
      <c r="I5" s="517" t="s">
        <v>639</v>
      </c>
      <c r="J5" s="518"/>
      <c r="K5" s="519"/>
      <c r="L5" s="518" t="s">
        <v>640</v>
      </c>
      <c r="M5" s="518"/>
      <c r="N5" s="518"/>
      <c r="O5" s="517" t="s">
        <v>641</v>
      </c>
      <c r="P5" s="518"/>
      <c r="Q5" s="519"/>
      <c r="R5" s="517" t="s">
        <v>642</v>
      </c>
      <c r="S5" s="518"/>
      <c r="T5" s="518"/>
    </row>
    <row r="6" spans="2:20" ht="30.75" customHeight="1" thickBot="1" x14ac:dyDescent="0.25">
      <c r="B6" s="514"/>
      <c r="C6" s="57" t="s">
        <v>0</v>
      </c>
      <c r="D6" s="58" t="s">
        <v>30</v>
      </c>
      <c r="E6" s="59" t="s">
        <v>29</v>
      </c>
      <c r="F6" s="60" t="s">
        <v>0</v>
      </c>
      <c r="G6" s="58" t="s">
        <v>30</v>
      </c>
      <c r="H6" s="59" t="s">
        <v>29</v>
      </c>
      <c r="I6" s="60" t="s">
        <v>0</v>
      </c>
      <c r="J6" s="58" t="s">
        <v>30</v>
      </c>
      <c r="K6" s="59" t="s">
        <v>29</v>
      </c>
      <c r="L6" s="60" t="s">
        <v>0</v>
      </c>
      <c r="M6" s="58" t="s">
        <v>30</v>
      </c>
      <c r="N6" s="61" t="s">
        <v>29</v>
      </c>
      <c r="O6" s="60" t="s">
        <v>0</v>
      </c>
      <c r="P6" s="58" t="s">
        <v>30</v>
      </c>
      <c r="Q6" s="59" t="s">
        <v>29</v>
      </c>
      <c r="R6" s="60" t="s">
        <v>0</v>
      </c>
      <c r="S6" s="58" t="s">
        <v>30</v>
      </c>
      <c r="T6" s="59" t="s">
        <v>29</v>
      </c>
    </row>
    <row r="7" spans="2:20" ht="30.75" customHeight="1" thickTop="1" x14ac:dyDescent="0.2">
      <c r="B7" s="408" t="s">
        <v>634</v>
      </c>
      <c r="C7" s="90">
        <f>D7+E7</f>
        <v>0</v>
      </c>
      <c r="D7" s="91">
        <f t="shared" ref="D7:D20" si="0">G7+J7+M7+P7+S7</f>
        <v>0</v>
      </c>
      <c r="E7" s="404">
        <f t="shared" ref="E7:E20" si="1">+H7+K7+N7+Q7+T7</f>
        <v>0</v>
      </c>
      <c r="F7" s="403">
        <f t="shared" ref="F7:F13" si="2">+G7+H7</f>
        <v>0</v>
      </c>
      <c r="G7" s="94"/>
      <c r="H7" s="95"/>
      <c r="I7" s="403">
        <f t="shared" ref="I7:I13" si="3">+J7+K7</f>
        <v>0</v>
      </c>
      <c r="J7" s="94"/>
      <c r="K7" s="96"/>
      <c r="L7" s="403">
        <f t="shared" ref="L7:L11" si="4">+M7+N7</f>
        <v>0</v>
      </c>
      <c r="M7" s="94"/>
      <c r="N7" s="95"/>
      <c r="O7" s="403">
        <f t="shared" ref="O7:O20" si="5">+P7+Q7</f>
        <v>0</v>
      </c>
      <c r="P7" s="94"/>
      <c r="Q7" s="95"/>
      <c r="R7" s="403">
        <f t="shared" ref="R7:R20" si="6">+S7+T7</f>
        <v>0</v>
      </c>
      <c r="S7" s="94"/>
      <c r="T7" s="96"/>
    </row>
    <row r="8" spans="2:20" ht="30.75" customHeight="1" x14ac:dyDescent="0.2">
      <c r="B8" s="409" t="s">
        <v>635</v>
      </c>
      <c r="C8" s="97">
        <f t="shared" ref="C8:C20" si="7">D8+E8</f>
        <v>0</v>
      </c>
      <c r="D8" s="98">
        <f t="shared" si="0"/>
        <v>0</v>
      </c>
      <c r="E8" s="406">
        <f t="shared" si="1"/>
        <v>0</v>
      </c>
      <c r="F8" s="405">
        <f t="shared" si="2"/>
        <v>0</v>
      </c>
      <c r="G8" s="101"/>
      <c r="H8" s="102"/>
      <c r="I8" s="405">
        <f t="shared" si="3"/>
        <v>0</v>
      </c>
      <c r="J8" s="101"/>
      <c r="K8" s="103"/>
      <c r="L8" s="405">
        <f t="shared" si="4"/>
        <v>0</v>
      </c>
      <c r="M8" s="101"/>
      <c r="N8" s="102"/>
      <c r="O8" s="405">
        <f t="shared" si="5"/>
        <v>0</v>
      </c>
      <c r="P8" s="101"/>
      <c r="Q8" s="102"/>
      <c r="R8" s="405">
        <f t="shared" si="6"/>
        <v>0</v>
      </c>
      <c r="S8" s="101"/>
      <c r="T8" s="103"/>
    </row>
    <row r="9" spans="2:20" ht="30.75" customHeight="1" x14ac:dyDescent="0.2">
      <c r="B9" s="409" t="s">
        <v>636</v>
      </c>
      <c r="C9" s="97">
        <f t="shared" si="7"/>
        <v>0</v>
      </c>
      <c r="D9" s="98">
        <f t="shared" si="0"/>
        <v>0</v>
      </c>
      <c r="E9" s="406">
        <f t="shared" si="1"/>
        <v>0</v>
      </c>
      <c r="F9" s="405">
        <f t="shared" si="2"/>
        <v>0</v>
      </c>
      <c r="G9" s="101"/>
      <c r="H9" s="102"/>
      <c r="I9" s="405">
        <f t="shared" si="3"/>
        <v>0</v>
      </c>
      <c r="J9" s="101"/>
      <c r="K9" s="103"/>
      <c r="L9" s="405">
        <f t="shared" si="4"/>
        <v>0</v>
      </c>
      <c r="M9" s="101"/>
      <c r="N9" s="102"/>
      <c r="O9" s="405">
        <f t="shared" si="5"/>
        <v>0</v>
      </c>
      <c r="P9" s="101"/>
      <c r="Q9" s="102"/>
      <c r="R9" s="405">
        <f t="shared" si="6"/>
        <v>0</v>
      </c>
      <c r="S9" s="101"/>
      <c r="T9" s="103"/>
    </row>
    <row r="10" spans="2:20" ht="30.75" customHeight="1" x14ac:dyDescent="0.2">
      <c r="B10" s="409" t="s">
        <v>595</v>
      </c>
      <c r="C10" s="97">
        <f t="shared" si="7"/>
        <v>0</v>
      </c>
      <c r="D10" s="98">
        <f t="shared" si="0"/>
        <v>0</v>
      </c>
      <c r="E10" s="406">
        <f t="shared" si="1"/>
        <v>0</v>
      </c>
      <c r="F10" s="405">
        <f t="shared" si="2"/>
        <v>0</v>
      </c>
      <c r="G10" s="101"/>
      <c r="H10" s="102"/>
      <c r="I10" s="405">
        <f t="shared" si="3"/>
        <v>0</v>
      </c>
      <c r="J10" s="101"/>
      <c r="K10" s="103"/>
      <c r="L10" s="405">
        <f t="shared" si="4"/>
        <v>0</v>
      </c>
      <c r="M10" s="101"/>
      <c r="N10" s="102"/>
      <c r="O10" s="405">
        <f t="shared" si="5"/>
        <v>0</v>
      </c>
      <c r="P10" s="101"/>
      <c r="Q10" s="102"/>
      <c r="R10" s="405">
        <f t="shared" si="6"/>
        <v>0</v>
      </c>
      <c r="S10" s="101"/>
      <c r="T10" s="103"/>
    </row>
    <row r="11" spans="2:20" ht="30.75" customHeight="1" x14ac:dyDescent="0.2">
      <c r="B11" s="409" t="s">
        <v>881</v>
      </c>
      <c r="C11" s="97">
        <f t="shared" si="7"/>
        <v>0</v>
      </c>
      <c r="D11" s="98">
        <f t="shared" si="0"/>
        <v>0</v>
      </c>
      <c r="E11" s="406">
        <f t="shared" si="1"/>
        <v>0</v>
      </c>
      <c r="F11" s="405">
        <f t="shared" si="2"/>
        <v>0</v>
      </c>
      <c r="G11" s="101"/>
      <c r="H11" s="102"/>
      <c r="I11" s="405">
        <f t="shared" si="3"/>
        <v>0</v>
      </c>
      <c r="J11" s="101"/>
      <c r="K11" s="103"/>
      <c r="L11" s="405">
        <f t="shared" si="4"/>
        <v>0</v>
      </c>
      <c r="M11" s="101"/>
      <c r="N11" s="102"/>
      <c r="O11" s="405">
        <f t="shared" si="5"/>
        <v>0</v>
      </c>
      <c r="P11" s="101"/>
      <c r="Q11" s="102"/>
      <c r="R11" s="405">
        <f t="shared" si="6"/>
        <v>0</v>
      </c>
      <c r="S11" s="101"/>
      <c r="T11" s="103"/>
    </row>
    <row r="12" spans="2:20" ht="30.75" customHeight="1" x14ac:dyDescent="0.2">
      <c r="B12" s="409" t="s">
        <v>880</v>
      </c>
      <c r="C12" s="97">
        <f t="shared" si="7"/>
        <v>0</v>
      </c>
      <c r="D12" s="98">
        <f t="shared" si="0"/>
        <v>0</v>
      </c>
      <c r="E12" s="406">
        <f t="shared" si="1"/>
        <v>0</v>
      </c>
      <c r="F12" s="405">
        <f t="shared" si="2"/>
        <v>0</v>
      </c>
      <c r="G12" s="101"/>
      <c r="H12" s="102"/>
      <c r="I12" s="405">
        <f t="shared" si="3"/>
        <v>0</v>
      </c>
      <c r="J12" s="101"/>
      <c r="K12" s="103"/>
      <c r="L12" s="541"/>
      <c r="M12" s="542"/>
      <c r="N12" s="542"/>
      <c r="O12" s="542"/>
      <c r="P12" s="542"/>
      <c r="Q12" s="542"/>
      <c r="R12" s="542"/>
      <c r="S12" s="542"/>
      <c r="T12" s="542"/>
    </row>
    <row r="13" spans="2:20" ht="30.75" customHeight="1" x14ac:dyDescent="0.2">
      <c r="B13" s="409" t="s">
        <v>608</v>
      </c>
      <c r="C13" s="97">
        <f t="shared" si="7"/>
        <v>0</v>
      </c>
      <c r="D13" s="98">
        <f t="shared" si="0"/>
        <v>0</v>
      </c>
      <c r="E13" s="406">
        <f t="shared" si="1"/>
        <v>0</v>
      </c>
      <c r="F13" s="405">
        <f t="shared" si="2"/>
        <v>0</v>
      </c>
      <c r="G13" s="101"/>
      <c r="H13" s="102"/>
      <c r="I13" s="405">
        <f t="shared" si="3"/>
        <v>0</v>
      </c>
      <c r="J13" s="101"/>
      <c r="K13" s="103"/>
      <c r="L13" s="405">
        <f t="shared" ref="L13" si="8">+M13+N13</f>
        <v>0</v>
      </c>
      <c r="M13" s="101"/>
      <c r="N13" s="102"/>
      <c r="O13" s="405">
        <f t="shared" ref="O13" si="9">+P13+Q13</f>
        <v>0</v>
      </c>
      <c r="P13" s="101"/>
      <c r="Q13" s="102"/>
      <c r="R13" s="405">
        <f t="shared" ref="R13" si="10">+S13+T13</f>
        <v>0</v>
      </c>
      <c r="S13" s="101"/>
      <c r="T13" s="103"/>
    </row>
    <row r="14" spans="2:20" ht="30.75" customHeight="1" x14ac:dyDescent="0.2">
      <c r="B14" s="409" t="s">
        <v>1507</v>
      </c>
      <c r="C14" s="97">
        <f t="shared" si="7"/>
        <v>0</v>
      </c>
      <c r="D14" s="98">
        <f t="shared" si="0"/>
        <v>0</v>
      </c>
      <c r="E14" s="406">
        <f t="shared" si="1"/>
        <v>0</v>
      </c>
      <c r="F14" s="541"/>
      <c r="G14" s="542"/>
      <c r="H14" s="542"/>
      <c r="I14" s="542"/>
      <c r="J14" s="542"/>
      <c r="K14" s="542"/>
      <c r="L14" s="542"/>
      <c r="M14" s="542"/>
      <c r="N14" s="555"/>
      <c r="O14" s="405">
        <f t="shared" si="5"/>
        <v>0</v>
      </c>
      <c r="P14" s="101"/>
      <c r="Q14" s="102"/>
      <c r="R14" s="405">
        <f t="shared" si="6"/>
        <v>0</v>
      </c>
      <c r="S14" s="101"/>
      <c r="T14" s="103"/>
    </row>
    <row r="15" spans="2:20" ht="30.75" customHeight="1" x14ac:dyDescent="0.2">
      <c r="B15" s="410" t="s">
        <v>906</v>
      </c>
      <c r="C15" s="151">
        <f t="shared" si="7"/>
        <v>0</v>
      </c>
      <c r="D15" s="152">
        <f t="shared" si="0"/>
        <v>0</v>
      </c>
      <c r="E15" s="402">
        <f t="shared" si="1"/>
        <v>0</v>
      </c>
      <c r="F15" s="405">
        <f t="shared" ref="F15:F20" si="11">+G15+H15</f>
        <v>0</v>
      </c>
      <c r="G15" s="101"/>
      <c r="H15" s="102"/>
      <c r="I15" s="405">
        <f t="shared" ref="I15:I20" si="12">+J15+K15</f>
        <v>0</v>
      </c>
      <c r="J15" s="101"/>
      <c r="K15" s="103"/>
      <c r="L15" s="405">
        <f t="shared" ref="L15:L20" si="13">+M15+N15</f>
        <v>0</v>
      </c>
      <c r="M15" s="101"/>
      <c r="N15" s="102"/>
      <c r="O15" s="405">
        <f t="shared" si="5"/>
        <v>0</v>
      </c>
      <c r="P15" s="101"/>
      <c r="Q15" s="102"/>
      <c r="R15" s="405">
        <f t="shared" si="6"/>
        <v>0</v>
      </c>
      <c r="S15" s="101"/>
      <c r="T15" s="103"/>
    </row>
    <row r="16" spans="2:20" ht="30.75" customHeight="1" x14ac:dyDescent="0.2">
      <c r="B16" s="411" t="s">
        <v>1508</v>
      </c>
      <c r="C16" s="151">
        <f t="shared" si="7"/>
        <v>0</v>
      </c>
      <c r="D16" s="152">
        <f t="shared" si="0"/>
        <v>0</v>
      </c>
      <c r="E16" s="402">
        <f t="shared" si="1"/>
        <v>0</v>
      </c>
      <c r="F16" s="541"/>
      <c r="G16" s="542"/>
      <c r="H16" s="542"/>
      <c r="I16" s="542"/>
      <c r="J16" s="542"/>
      <c r="K16" s="542"/>
      <c r="L16" s="542"/>
      <c r="M16" s="542"/>
      <c r="N16" s="555"/>
      <c r="O16" s="405">
        <f t="shared" si="5"/>
        <v>0</v>
      </c>
      <c r="P16" s="101"/>
      <c r="Q16" s="102"/>
      <c r="R16" s="405">
        <f t="shared" si="6"/>
        <v>0</v>
      </c>
      <c r="S16" s="101"/>
      <c r="T16" s="103"/>
    </row>
    <row r="17" spans="2:20" ht="30.75" customHeight="1" x14ac:dyDescent="0.2">
      <c r="B17" s="411" t="s">
        <v>1509</v>
      </c>
      <c r="C17" s="151">
        <f t="shared" si="7"/>
        <v>0</v>
      </c>
      <c r="D17" s="152">
        <f t="shared" si="0"/>
        <v>0</v>
      </c>
      <c r="E17" s="402">
        <f t="shared" si="1"/>
        <v>0</v>
      </c>
      <c r="F17" s="405">
        <f t="shared" si="11"/>
        <v>0</v>
      </c>
      <c r="G17" s="101"/>
      <c r="H17" s="102"/>
      <c r="I17" s="405">
        <f t="shared" si="12"/>
        <v>0</v>
      </c>
      <c r="J17" s="101"/>
      <c r="K17" s="103"/>
      <c r="L17" s="405">
        <f t="shared" si="13"/>
        <v>0</v>
      </c>
      <c r="M17" s="101"/>
      <c r="N17" s="102"/>
      <c r="O17" s="405">
        <f t="shared" si="5"/>
        <v>0</v>
      </c>
      <c r="P17" s="101"/>
      <c r="Q17" s="102"/>
      <c r="R17" s="405">
        <f t="shared" si="6"/>
        <v>0</v>
      </c>
      <c r="S17" s="101"/>
      <c r="T17" s="103"/>
    </row>
    <row r="18" spans="2:20" ht="30.75" customHeight="1" x14ac:dyDescent="0.2">
      <c r="B18" s="411" t="s">
        <v>1510</v>
      </c>
      <c r="C18" s="151">
        <f t="shared" si="7"/>
        <v>0</v>
      </c>
      <c r="D18" s="152">
        <f t="shared" si="0"/>
        <v>0</v>
      </c>
      <c r="E18" s="402">
        <f t="shared" si="1"/>
        <v>0</v>
      </c>
      <c r="F18" s="523"/>
      <c r="G18" s="524"/>
      <c r="H18" s="524"/>
      <c r="I18" s="524"/>
      <c r="J18" s="524"/>
      <c r="K18" s="524"/>
      <c r="L18" s="524"/>
      <c r="M18" s="524"/>
      <c r="N18" s="525"/>
      <c r="O18" s="405">
        <f t="shared" si="5"/>
        <v>0</v>
      </c>
      <c r="P18" s="101"/>
      <c r="Q18" s="102"/>
      <c r="R18" s="405">
        <f t="shared" si="6"/>
        <v>0</v>
      </c>
      <c r="S18" s="101"/>
      <c r="T18" s="103"/>
    </row>
    <row r="19" spans="2:20" ht="30.75" customHeight="1" x14ac:dyDescent="0.2">
      <c r="B19" s="411" t="s">
        <v>1511</v>
      </c>
      <c r="C19" s="151">
        <f t="shared" si="7"/>
        <v>0</v>
      </c>
      <c r="D19" s="152">
        <f t="shared" si="0"/>
        <v>0</v>
      </c>
      <c r="E19" s="402">
        <f t="shared" si="1"/>
        <v>0</v>
      </c>
      <c r="F19" s="529"/>
      <c r="G19" s="530"/>
      <c r="H19" s="530"/>
      <c r="I19" s="530"/>
      <c r="J19" s="530"/>
      <c r="K19" s="530"/>
      <c r="L19" s="530"/>
      <c r="M19" s="530"/>
      <c r="N19" s="531"/>
      <c r="O19" s="405">
        <f t="shared" si="5"/>
        <v>0</v>
      </c>
      <c r="P19" s="101"/>
      <c r="Q19" s="102"/>
      <c r="R19" s="405">
        <f t="shared" si="6"/>
        <v>0</v>
      </c>
      <c r="S19" s="101"/>
      <c r="T19" s="103"/>
    </row>
    <row r="20" spans="2:20" ht="30.75" customHeight="1" thickBot="1" x14ac:dyDescent="0.25">
      <c r="B20" s="412" t="s">
        <v>1512</v>
      </c>
      <c r="C20" s="105">
        <f t="shared" si="7"/>
        <v>0</v>
      </c>
      <c r="D20" s="106">
        <f t="shared" si="0"/>
        <v>0</v>
      </c>
      <c r="E20" s="107">
        <f t="shared" si="1"/>
        <v>0</v>
      </c>
      <c r="F20" s="108">
        <f t="shared" si="11"/>
        <v>0</v>
      </c>
      <c r="G20" s="109"/>
      <c r="H20" s="110"/>
      <c r="I20" s="108">
        <f t="shared" si="12"/>
        <v>0</v>
      </c>
      <c r="J20" s="109"/>
      <c r="K20" s="111"/>
      <c r="L20" s="108">
        <f t="shared" si="13"/>
        <v>0</v>
      </c>
      <c r="M20" s="109"/>
      <c r="N20" s="110"/>
      <c r="O20" s="108">
        <f t="shared" si="5"/>
        <v>0</v>
      </c>
      <c r="P20" s="109"/>
      <c r="Q20" s="110"/>
      <c r="R20" s="108">
        <f t="shared" si="6"/>
        <v>0</v>
      </c>
      <c r="S20" s="109"/>
      <c r="T20" s="111"/>
    </row>
    <row r="21" spans="2:20" ht="15" thickTop="1" x14ac:dyDescent="0.2">
      <c r="B21" s="115"/>
      <c r="D21" s="112"/>
      <c r="E21" s="112"/>
      <c r="F21" s="113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</row>
    <row r="22" spans="2:20" x14ac:dyDescent="0.2">
      <c r="B22" s="82" t="s">
        <v>596</v>
      </c>
    </row>
    <row r="23" spans="2:20" ht="22.5" customHeight="1" x14ac:dyDescent="0.2"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70"/>
    </row>
    <row r="24" spans="2:20" ht="22.5" customHeight="1" x14ac:dyDescent="0.2">
      <c r="B24" s="471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3"/>
    </row>
    <row r="25" spans="2:20" ht="22.5" customHeight="1" x14ac:dyDescent="0.2">
      <c r="B25" s="474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6"/>
    </row>
  </sheetData>
  <sheetProtection algorithmName="SHA-512" hashValue="rtxfc0efxIxR15uhHCEdquEHc2scb47Nw1WL9rd+D7JsncQlCNCYQfFYJAZ1V80mZ4txS0MEOsqPRX3qnvDGHw==" saltValue="JkMsDEWGZLmvyQ6IhqfjnQ==" spinCount="100000" sheet="1" objects="1" scenarios="1"/>
  <mergeCells count="14">
    <mergeCell ref="B23:T25"/>
    <mergeCell ref="L2:T2"/>
    <mergeCell ref="B5:B6"/>
    <mergeCell ref="C5:E5"/>
    <mergeCell ref="F5:H5"/>
    <mergeCell ref="I5:K5"/>
    <mergeCell ref="L5:N5"/>
    <mergeCell ref="O5:Q5"/>
    <mergeCell ref="R5:T5"/>
    <mergeCell ref="L12:T12"/>
    <mergeCell ref="F14:N14"/>
    <mergeCell ref="F16:N16"/>
    <mergeCell ref="F18:N18"/>
    <mergeCell ref="F19:N19"/>
  </mergeCells>
  <conditionalFormatting sqref="F16">
    <cfRule type="cellIs" dxfId="44" priority="3" operator="equal">
      <formula>0</formula>
    </cfRule>
  </conditionalFormatting>
  <conditionalFormatting sqref="F18">
    <cfRule type="cellIs" dxfId="43" priority="2" operator="equal">
      <formula>0</formula>
    </cfRule>
  </conditionalFormatting>
  <conditionalFormatting sqref="F19">
    <cfRule type="cellIs" dxfId="42" priority="1" operator="equal">
      <formula>0</formula>
    </cfRule>
  </conditionalFormatting>
  <conditionalFormatting sqref="C7:F8 I7:I8 L7:L8 O7:O8 R7:R8 I11:I12 C11:F12 I15 C14:F15 R11 O11 L11:L13 O13:O20 R13:R20 L15 L17 C17:F17 C16:E16 I17 I20 C20:F20 L20 C18:E19">
    <cfRule type="cellIs" dxfId="41" priority="6" operator="equal">
      <formula>0</formula>
    </cfRule>
  </conditionalFormatting>
  <conditionalFormatting sqref="I13 C13:F13">
    <cfRule type="cellIs" dxfId="40" priority="5" operator="equal">
      <formula>0</formula>
    </cfRule>
  </conditionalFormatting>
  <conditionalFormatting sqref="R9:R10 O9:O10 L9:L10 I9:I10 C9:F10">
    <cfRule type="cellIs" dxfId="39" priority="4" operator="equal">
      <formula>0</formula>
    </cfRule>
  </conditionalFormatting>
  <printOptions horizontalCentered="1" verticalCentered="1"/>
  <pageMargins left="0" right="0" top="0.55118110236220474" bottom="0.39370078740157483" header="0.31496062992125984" footer="0.19685039370078741"/>
  <pageSetup scale="78" fitToHeight="0" orientation="landscape" r:id="rId1"/>
  <headerFooter>
    <oddFooter>&amp;R&amp;"+,Negrita Cursiva"Académica Nocturna&amp;"+,Cursiva", página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2:U28"/>
  <sheetViews>
    <sheetView showGridLines="0" showRowColHeaders="0" zoomScaleNormal="100" workbookViewId="0"/>
  </sheetViews>
  <sheetFormatPr baseColWidth="10" defaultRowHeight="14.25" x14ac:dyDescent="0.2"/>
  <cols>
    <col min="1" max="1" width="7.140625" style="1" customWidth="1"/>
    <col min="2" max="2" width="5.85546875" style="1" customWidth="1"/>
    <col min="3" max="3" width="36.85546875" style="1" customWidth="1"/>
    <col min="4" max="21" width="6.7109375" style="1" customWidth="1"/>
    <col min="22" max="16384" width="11.42578125" style="1"/>
  </cols>
  <sheetData>
    <row r="2" spans="2:21" ht="20.25" customHeight="1" x14ac:dyDescent="0.25">
      <c r="B2" s="191" t="s">
        <v>1198</v>
      </c>
      <c r="D2" s="88"/>
      <c r="E2" s="88"/>
      <c r="F2" s="88"/>
      <c r="G2" s="88"/>
      <c r="H2" s="88"/>
      <c r="I2" s="88"/>
      <c r="J2" s="88"/>
      <c r="K2" s="88"/>
      <c r="L2" s="88"/>
    </row>
    <row r="3" spans="2:21" ht="20.25" x14ac:dyDescent="0.25">
      <c r="B3" s="301" t="s">
        <v>1193</v>
      </c>
      <c r="D3" s="88"/>
      <c r="E3" s="88"/>
      <c r="F3" s="88"/>
      <c r="G3" s="88"/>
      <c r="H3" s="88"/>
      <c r="I3" s="88"/>
      <c r="J3" s="88"/>
      <c r="K3" s="88"/>
      <c r="L3" s="88"/>
      <c r="M3" s="546" t="s">
        <v>907</v>
      </c>
      <c r="N3" s="547"/>
      <c r="O3" s="547"/>
      <c r="P3" s="547"/>
      <c r="Q3" s="547"/>
      <c r="R3" s="547"/>
      <c r="S3" s="547"/>
      <c r="T3" s="547"/>
      <c r="U3" s="548"/>
    </row>
    <row r="4" spans="2:21" ht="20.25" customHeight="1" thickBot="1" x14ac:dyDescent="0.3">
      <c r="B4" s="192" t="s">
        <v>908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2:21" ht="22.5" customHeight="1" thickTop="1" x14ac:dyDescent="0.2">
      <c r="B5" s="543" t="s">
        <v>919</v>
      </c>
      <c r="C5" s="513"/>
      <c r="D5" s="515" t="s">
        <v>0</v>
      </c>
      <c r="E5" s="516"/>
      <c r="F5" s="516"/>
      <c r="G5" s="517" t="s">
        <v>638</v>
      </c>
      <c r="H5" s="518"/>
      <c r="I5" s="519"/>
      <c r="J5" s="517" t="s">
        <v>639</v>
      </c>
      <c r="K5" s="518"/>
      <c r="L5" s="519"/>
      <c r="M5" s="518" t="s">
        <v>640</v>
      </c>
      <c r="N5" s="518"/>
      <c r="O5" s="518"/>
      <c r="P5" s="517" t="s">
        <v>641</v>
      </c>
      <c r="Q5" s="518"/>
      <c r="R5" s="519"/>
      <c r="S5" s="517" t="s">
        <v>642</v>
      </c>
      <c r="T5" s="518"/>
      <c r="U5" s="518"/>
    </row>
    <row r="6" spans="2:21" ht="30.75" customHeight="1" thickBot="1" x14ac:dyDescent="0.25">
      <c r="B6" s="544"/>
      <c r="C6" s="514"/>
      <c r="D6" s="194" t="s">
        <v>0</v>
      </c>
      <c r="E6" s="58" t="s">
        <v>30</v>
      </c>
      <c r="F6" s="195" t="s">
        <v>29</v>
      </c>
      <c r="G6" s="60" t="s">
        <v>0</v>
      </c>
      <c r="H6" s="58" t="s">
        <v>30</v>
      </c>
      <c r="I6" s="61" t="s">
        <v>29</v>
      </c>
      <c r="J6" s="195" t="s">
        <v>0</v>
      </c>
      <c r="K6" s="58" t="s">
        <v>30</v>
      </c>
      <c r="L6" s="195" t="s">
        <v>29</v>
      </c>
      <c r="M6" s="60" t="s">
        <v>0</v>
      </c>
      <c r="N6" s="58" t="s">
        <v>30</v>
      </c>
      <c r="O6" s="61" t="s">
        <v>29</v>
      </c>
      <c r="P6" s="195" t="s">
        <v>0</v>
      </c>
      <c r="Q6" s="58" t="s">
        <v>30</v>
      </c>
      <c r="R6" s="195" t="s">
        <v>29</v>
      </c>
      <c r="S6" s="60" t="s">
        <v>0</v>
      </c>
      <c r="T6" s="58" t="s">
        <v>30</v>
      </c>
      <c r="U6" s="59" t="s">
        <v>29</v>
      </c>
    </row>
    <row r="7" spans="2:21" s="203" customFormat="1" ht="27" customHeight="1" thickTop="1" x14ac:dyDescent="0.25">
      <c r="B7" s="196" t="s">
        <v>909</v>
      </c>
      <c r="C7" s="197"/>
      <c r="D7" s="198">
        <f t="shared" ref="D7:D21" si="0">E7+F7</f>
        <v>0</v>
      </c>
      <c r="E7" s="201">
        <f t="shared" ref="E7:E21" si="1">H7+K7+N7+Q7+T7</f>
        <v>0</v>
      </c>
      <c r="F7" s="199">
        <f t="shared" ref="F7:F21" si="2">+I7+L7+O7+R7+U7</f>
        <v>0</v>
      </c>
      <c r="G7" s="200">
        <f t="shared" ref="G7:G21" si="3">+H7+I7</f>
        <v>0</v>
      </c>
      <c r="H7" s="201">
        <f>SUM(H8:H11)</f>
        <v>0</v>
      </c>
      <c r="I7" s="202">
        <f>SUM(I8:I11)</f>
        <v>0</v>
      </c>
      <c r="J7" s="200">
        <f t="shared" ref="J7:J21" si="4">+K7+L7</f>
        <v>0</v>
      </c>
      <c r="K7" s="201">
        <f>SUM(K8:K11)</f>
        <v>0</v>
      </c>
      <c r="L7" s="202">
        <f>SUM(L8:L11)</f>
        <v>0</v>
      </c>
      <c r="M7" s="200">
        <f t="shared" ref="M7:M21" si="5">+N7+O7</f>
        <v>0</v>
      </c>
      <c r="N7" s="201">
        <f>SUM(N8:N11)</f>
        <v>0</v>
      </c>
      <c r="O7" s="202">
        <f>SUM(O8:O11)</f>
        <v>0</v>
      </c>
      <c r="P7" s="200">
        <f t="shared" ref="P7:P21" si="6">+Q7+R7</f>
        <v>0</v>
      </c>
      <c r="Q7" s="201">
        <f>SUM(Q8:Q11)</f>
        <v>0</v>
      </c>
      <c r="R7" s="202">
        <f>SUM(R8:R11)</f>
        <v>0</v>
      </c>
      <c r="S7" s="200">
        <f t="shared" ref="S7:S21" si="7">+T7+U7</f>
        <v>0</v>
      </c>
      <c r="T7" s="201">
        <f>SUM(T8:T11)</f>
        <v>0</v>
      </c>
      <c r="U7" s="199">
        <f>SUM(U8:U11)</f>
        <v>0</v>
      </c>
    </row>
    <row r="8" spans="2:21" ht="27" customHeight="1" x14ac:dyDescent="0.2">
      <c r="B8" s="556" t="s">
        <v>901</v>
      </c>
      <c r="C8" s="557"/>
      <c r="D8" s="204">
        <f t="shared" si="0"/>
        <v>0</v>
      </c>
      <c r="E8" s="205">
        <f t="shared" si="1"/>
        <v>0</v>
      </c>
      <c r="F8" s="206">
        <f t="shared" si="2"/>
        <v>0</v>
      </c>
      <c r="G8" s="200">
        <f t="shared" si="3"/>
        <v>0</v>
      </c>
      <c r="H8" s="85"/>
      <c r="I8" s="207"/>
      <c r="J8" s="200">
        <f t="shared" si="4"/>
        <v>0</v>
      </c>
      <c r="K8" s="85"/>
      <c r="L8" s="84"/>
      <c r="M8" s="200">
        <f t="shared" si="5"/>
        <v>0</v>
      </c>
      <c r="N8" s="85"/>
      <c r="O8" s="207"/>
      <c r="P8" s="200">
        <f t="shared" si="6"/>
        <v>0</v>
      </c>
      <c r="Q8" s="85"/>
      <c r="R8" s="84"/>
      <c r="S8" s="200">
        <f t="shared" si="7"/>
        <v>0</v>
      </c>
      <c r="T8" s="85"/>
      <c r="U8" s="84"/>
    </row>
    <row r="9" spans="2:21" ht="27" customHeight="1" x14ac:dyDescent="0.2">
      <c r="B9" s="556" t="s">
        <v>910</v>
      </c>
      <c r="C9" s="557"/>
      <c r="D9" s="204">
        <f t="shared" si="0"/>
        <v>0</v>
      </c>
      <c r="E9" s="205">
        <f t="shared" si="1"/>
        <v>0</v>
      </c>
      <c r="F9" s="206">
        <f t="shared" si="2"/>
        <v>0</v>
      </c>
      <c r="G9" s="200">
        <f t="shared" si="3"/>
        <v>0</v>
      </c>
      <c r="H9" s="85"/>
      <c r="I9" s="207"/>
      <c r="J9" s="200">
        <f t="shared" si="4"/>
        <v>0</v>
      </c>
      <c r="K9" s="85"/>
      <c r="L9" s="84"/>
      <c r="M9" s="200">
        <f t="shared" si="5"/>
        <v>0</v>
      </c>
      <c r="N9" s="85"/>
      <c r="O9" s="207"/>
      <c r="P9" s="200">
        <f t="shared" si="6"/>
        <v>0</v>
      </c>
      <c r="Q9" s="85"/>
      <c r="R9" s="84"/>
      <c r="S9" s="200">
        <f t="shared" si="7"/>
        <v>0</v>
      </c>
      <c r="T9" s="85"/>
      <c r="U9" s="84"/>
    </row>
    <row r="10" spans="2:21" ht="27" customHeight="1" x14ac:dyDescent="0.2">
      <c r="B10" s="556" t="s">
        <v>911</v>
      </c>
      <c r="C10" s="557"/>
      <c r="D10" s="204">
        <f t="shared" si="0"/>
        <v>0</v>
      </c>
      <c r="E10" s="205">
        <f t="shared" si="1"/>
        <v>0</v>
      </c>
      <c r="F10" s="206">
        <f t="shared" si="2"/>
        <v>0</v>
      </c>
      <c r="G10" s="200">
        <f t="shared" si="3"/>
        <v>0</v>
      </c>
      <c r="H10" s="85"/>
      <c r="I10" s="207"/>
      <c r="J10" s="200">
        <f t="shared" si="4"/>
        <v>0</v>
      </c>
      <c r="K10" s="85"/>
      <c r="L10" s="84"/>
      <c r="M10" s="200">
        <f t="shared" si="5"/>
        <v>0</v>
      </c>
      <c r="N10" s="85"/>
      <c r="O10" s="207"/>
      <c r="P10" s="200">
        <f t="shared" si="6"/>
        <v>0</v>
      </c>
      <c r="Q10" s="85"/>
      <c r="R10" s="84"/>
      <c r="S10" s="200">
        <f t="shared" si="7"/>
        <v>0</v>
      </c>
      <c r="T10" s="85"/>
      <c r="U10" s="84"/>
    </row>
    <row r="11" spans="2:21" ht="27" customHeight="1" x14ac:dyDescent="0.2">
      <c r="B11" s="558" t="s">
        <v>912</v>
      </c>
      <c r="C11" s="559"/>
      <c r="D11" s="208">
        <f t="shared" si="0"/>
        <v>0</v>
      </c>
      <c r="E11" s="209">
        <f t="shared" si="1"/>
        <v>0</v>
      </c>
      <c r="F11" s="210">
        <f t="shared" si="2"/>
        <v>0</v>
      </c>
      <c r="G11" s="211">
        <f t="shared" si="3"/>
        <v>0</v>
      </c>
      <c r="H11" s="212"/>
      <c r="I11" s="213"/>
      <c r="J11" s="211">
        <f t="shared" si="4"/>
        <v>0</v>
      </c>
      <c r="K11" s="212"/>
      <c r="L11" s="214"/>
      <c r="M11" s="211">
        <f t="shared" si="5"/>
        <v>0</v>
      </c>
      <c r="N11" s="212"/>
      <c r="O11" s="213"/>
      <c r="P11" s="211">
        <f t="shared" si="6"/>
        <v>0</v>
      </c>
      <c r="Q11" s="212"/>
      <c r="R11" s="214"/>
      <c r="S11" s="211">
        <f t="shared" si="7"/>
        <v>0</v>
      </c>
      <c r="T11" s="212"/>
      <c r="U11" s="214"/>
    </row>
    <row r="12" spans="2:21" s="203" customFormat="1" ht="27" customHeight="1" x14ac:dyDescent="0.25">
      <c r="B12" s="196" t="s">
        <v>913</v>
      </c>
      <c r="C12" s="197"/>
      <c r="D12" s="198">
        <f t="shared" si="0"/>
        <v>0</v>
      </c>
      <c r="E12" s="201">
        <f t="shared" si="1"/>
        <v>0</v>
      </c>
      <c r="F12" s="199">
        <f t="shared" si="2"/>
        <v>0</v>
      </c>
      <c r="G12" s="215">
        <f t="shared" si="3"/>
        <v>0</v>
      </c>
      <c r="H12" s="201">
        <f>SUM(H13:H17)</f>
        <v>0</v>
      </c>
      <c r="I12" s="202">
        <f>SUM(I13:I17)</f>
        <v>0</v>
      </c>
      <c r="J12" s="215">
        <f t="shared" si="4"/>
        <v>0</v>
      </c>
      <c r="K12" s="201">
        <f>SUM(K13:K17)</f>
        <v>0</v>
      </c>
      <c r="L12" s="202">
        <f>SUM(L13:L17)</f>
        <v>0</v>
      </c>
      <c r="M12" s="215">
        <f t="shared" si="5"/>
        <v>0</v>
      </c>
      <c r="N12" s="201">
        <f>SUM(N13:N17)</f>
        <v>0</v>
      </c>
      <c r="O12" s="202">
        <f>SUM(O13:O17)</f>
        <v>0</v>
      </c>
      <c r="P12" s="215">
        <f t="shared" si="6"/>
        <v>0</v>
      </c>
      <c r="Q12" s="201">
        <f>SUM(Q13:Q17)</f>
        <v>0</v>
      </c>
      <c r="R12" s="202">
        <f>SUM(R13:R17)</f>
        <v>0</v>
      </c>
      <c r="S12" s="215">
        <f t="shared" si="7"/>
        <v>0</v>
      </c>
      <c r="T12" s="201">
        <f>SUM(T13:T17)</f>
        <v>0</v>
      </c>
      <c r="U12" s="199">
        <f>SUM(U13:U17)</f>
        <v>0</v>
      </c>
    </row>
    <row r="13" spans="2:21" ht="27" customHeight="1" x14ac:dyDescent="0.2">
      <c r="B13" s="556" t="s">
        <v>914</v>
      </c>
      <c r="C13" s="557"/>
      <c r="D13" s="204">
        <f t="shared" si="0"/>
        <v>0</v>
      </c>
      <c r="E13" s="205">
        <f t="shared" si="1"/>
        <v>0</v>
      </c>
      <c r="F13" s="206">
        <f t="shared" si="2"/>
        <v>0</v>
      </c>
      <c r="G13" s="200">
        <f t="shared" si="3"/>
        <v>0</v>
      </c>
      <c r="H13" s="85"/>
      <c r="I13" s="207"/>
      <c r="J13" s="200">
        <f t="shared" si="4"/>
        <v>0</v>
      </c>
      <c r="K13" s="85"/>
      <c r="L13" s="84"/>
      <c r="M13" s="200">
        <f t="shared" si="5"/>
        <v>0</v>
      </c>
      <c r="N13" s="85"/>
      <c r="O13" s="207"/>
      <c r="P13" s="200">
        <f t="shared" si="6"/>
        <v>0</v>
      </c>
      <c r="Q13" s="85"/>
      <c r="R13" s="84"/>
      <c r="S13" s="200">
        <f t="shared" si="7"/>
        <v>0</v>
      </c>
      <c r="T13" s="85"/>
      <c r="U13" s="84"/>
    </row>
    <row r="14" spans="2:21" ht="27" customHeight="1" x14ac:dyDescent="0.2">
      <c r="B14" s="556" t="s">
        <v>96</v>
      </c>
      <c r="C14" s="557"/>
      <c r="D14" s="204">
        <f t="shared" si="0"/>
        <v>0</v>
      </c>
      <c r="E14" s="205">
        <f t="shared" si="1"/>
        <v>0</v>
      </c>
      <c r="F14" s="206">
        <f t="shared" si="2"/>
        <v>0</v>
      </c>
      <c r="G14" s="200">
        <f t="shared" si="3"/>
        <v>0</v>
      </c>
      <c r="H14" s="85"/>
      <c r="I14" s="207"/>
      <c r="J14" s="200">
        <f t="shared" si="4"/>
        <v>0</v>
      </c>
      <c r="K14" s="85"/>
      <c r="L14" s="84"/>
      <c r="M14" s="200">
        <f t="shared" si="5"/>
        <v>0</v>
      </c>
      <c r="N14" s="85"/>
      <c r="O14" s="207"/>
      <c r="P14" s="200">
        <f t="shared" si="6"/>
        <v>0</v>
      </c>
      <c r="Q14" s="85"/>
      <c r="R14" s="84"/>
      <c r="S14" s="200">
        <f t="shared" si="7"/>
        <v>0</v>
      </c>
      <c r="T14" s="85"/>
      <c r="U14" s="84"/>
    </row>
    <row r="15" spans="2:21" ht="27" customHeight="1" x14ac:dyDescent="0.2">
      <c r="B15" s="556" t="s">
        <v>95</v>
      </c>
      <c r="C15" s="557"/>
      <c r="D15" s="204">
        <f t="shared" si="0"/>
        <v>0</v>
      </c>
      <c r="E15" s="205">
        <f t="shared" si="1"/>
        <v>0</v>
      </c>
      <c r="F15" s="206">
        <f t="shared" si="2"/>
        <v>0</v>
      </c>
      <c r="G15" s="200">
        <f t="shared" si="3"/>
        <v>0</v>
      </c>
      <c r="H15" s="85"/>
      <c r="I15" s="207"/>
      <c r="J15" s="200">
        <f t="shared" si="4"/>
        <v>0</v>
      </c>
      <c r="K15" s="85"/>
      <c r="L15" s="84"/>
      <c r="M15" s="200">
        <f t="shared" si="5"/>
        <v>0</v>
      </c>
      <c r="N15" s="85"/>
      <c r="O15" s="207"/>
      <c r="P15" s="200">
        <f t="shared" si="6"/>
        <v>0</v>
      </c>
      <c r="Q15" s="85"/>
      <c r="R15" s="84"/>
      <c r="S15" s="200">
        <f t="shared" si="7"/>
        <v>0</v>
      </c>
      <c r="T15" s="85"/>
      <c r="U15" s="84"/>
    </row>
    <row r="16" spans="2:21" ht="27" customHeight="1" x14ac:dyDescent="0.2">
      <c r="B16" s="216" t="s">
        <v>915</v>
      </c>
      <c r="C16" s="217"/>
      <c r="D16" s="208">
        <f t="shared" si="0"/>
        <v>0</v>
      </c>
      <c r="E16" s="209">
        <f t="shared" si="1"/>
        <v>0</v>
      </c>
      <c r="F16" s="210">
        <f t="shared" si="2"/>
        <v>0</v>
      </c>
      <c r="G16" s="200">
        <f t="shared" ref="G16" si="8">+H16+I16</f>
        <v>0</v>
      </c>
      <c r="H16" s="85"/>
      <c r="I16" s="207"/>
      <c r="J16" s="200">
        <f t="shared" ref="J16" si="9">+K16+L16</f>
        <v>0</v>
      </c>
      <c r="K16" s="85"/>
      <c r="L16" s="84"/>
      <c r="M16" s="200">
        <f t="shared" ref="M16" si="10">+N16+O16</f>
        <v>0</v>
      </c>
      <c r="N16" s="85"/>
      <c r="O16" s="207"/>
      <c r="P16" s="200">
        <f t="shared" ref="P16" si="11">+Q16+R16</f>
        <v>0</v>
      </c>
      <c r="Q16" s="85"/>
      <c r="R16" s="84"/>
      <c r="S16" s="200">
        <f t="shared" ref="S16" si="12">+T16+U16</f>
        <v>0</v>
      </c>
      <c r="T16" s="85"/>
      <c r="U16" s="84"/>
    </row>
    <row r="17" spans="2:21" ht="27" customHeight="1" x14ac:dyDescent="0.2">
      <c r="B17" s="558" t="s">
        <v>916</v>
      </c>
      <c r="C17" s="559"/>
      <c r="D17" s="208">
        <f t="shared" si="0"/>
        <v>0</v>
      </c>
      <c r="E17" s="209">
        <f t="shared" si="1"/>
        <v>0</v>
      </c>
      <c r="F17" s="210">
        <f t="shared" si="2"/>
        <v>0</v>
      </c>
      <c r="G17" s="211">
        <f t="shared" si="3"/>
        <v>0</v>
      </c>
      <c r="H17" s="212"/>
      <c r="I17" s="213"/>
      <c r="J17" s="211">
        <f t="shared" si="4"/>
        <v>0</v>
      </c>
      <c r="K17" s="212"/>
      <c r="L17" s="214"/>
      <c r="M17" s="211">
        <f t="shared" si="5"/>
        <v>0</v>
      </c>
      <c r="N17" s="212"/>
      <c r="O17" s="213"/>
      <c r="P17" s="211">
        <f t="shared" si="6"/>
        <v>0</v>
      </c>
      <c r="Q17" s="212"/>
      <c r="R17" s="214"/>
      <c r="S17" s="211">
        <f t="shared" si="7"/>
        <v>0</v>
      </c>
      <c r="T17" s="212"/>
      <c r="U17" s="214"/>
    </row>
    <row r="18" spans="2:21" ht="27" customHeight="1" x14ac:dyDescent="0.2">
      <c r="B18" s="564" t="s">
        <v>917</v>
      </c>
      <c r="C18" s="565"/>
      <c r="D18" s="218">
        <f t="shared" si="0"/>
        <v>0</v>
      </c>
      <c r="E18" s="219">
        <f t="shared" si="1"/>
        <v>0</v>
      </c>
      <c r="F18" s="220">
        <f t="shared" si="2"/>
        <v>0</v>
      </c>
      <c r="G18" s="221">
        <f t="shared" si="3"/>
        <v>0</v>
      </c>
      <c r="H18" s="222"/>
      <c r="I18" s="223"/>
      <c r="J18" s="220">
        <f t="shared" si="4"/>
        <v>0</v>
      </c>
      <c r="K18" s="222"/>
      <c r="L18" s="224"/>
      <c r="M18" s="221">
        <f t="shared" si="5"/>
        <v>0</v>
      </c>
      <c r="N18" s="222"/>
      <c r="O18" s="223"/>
      <c r="P18" s="220">
        <f t="shared" si="6"/>
        <v>0</v>
      </c>
      <c r="Q18" s="222"/>
      <c r="R18" s="224"/>
      <c r="S18" s="221">
        <f t="shared" si="7"/>
        <v>0</v>
      </c>
      <c r="T18" s="222"/>
      <c r="U18" s="224"/>
    </row>
    <row r="19" spans="2:21" ht="27" customHeight="1" x14ac:dyDescent="0.2">
      <c r="B19" s="564" t="s">
        <v>94</v>
      </c>
      <c r="C19" s="565"/>
      <c r="D19" s="225">
        <f t="shared" si="0"/>
        <v>0</v>
      </c>
      <c r="E19" s="226">
        <f t="shared" si="1"/>
        <v>0</v>
      </c>
      <c r="F19" s="227">
        <f t="shared" si="2"/>
        <v>0</v>
      </c>
      <c r="G19" s="228">
        <f t="shared" si="3"/>
        <v>0</v>
      </c>
      <c r="H19" s="229"/>
      <c r="I19" s="230"/>
      <c r="J19" s="227">
        <f t="shared" si="4"/>
        <v>0</v>
      </c>
      <c r="K19" s="229"/>
      <c r="L19" s="231"/>
      <c r="M19" s="228">
        <f t="shared" si="5"/>
        <v>0</v>
      </c>
      <c r="N19" s="229"/>
      <c r="O19" s="230"/>
      <c r="P19" s="227">
        <f t="shared" si="6"/>
        <v>0</v>
      </c>
      <c r="Q19" s="229"/>
      <c r="R19" s="231"/>
      <c r="S19" s="228">
        <f t="shared" si="7"/>
        <v>0</v>
      </c>
      <c r="T19" s="229"/>
      <c r="U19" s="231"/>
    </row>
    <row r="20" spans="2:21" ht="27" customHeight="1" x14ac:dyDescent="0.2">
      <c r="B20" s="562" t="s">
        <v>902</v>
      </c>
      <c r="C20" s="563"/>
      <c r="D20" s="225">
        <f t="shared" ref="D20" si="13">E20+F20</f>
        <v>0</v>
      </c>
      <c r="E20" s="226">
        <f t="shared" ref="E20" si="14">H20+K20+N20+Q20+T20</f>
        <v>0</v>
      </c>
      <c r="F20" s="227">
        <f t="shared" ref="F20" si="15">+I20+L20+O20+R20+U20</f>
        <v>0</v>
      </c>
      <c r="G20" s="228">
        <f t="shared" ref="G20" si="16">+H20+I20</f>
        <v>0</v>
      </c>
      <c r="H20" s="229"/>
      <c r="I20" s="230"/>
      <c r="J20" s="227">
        <f t="shared" ref="J20" si="17">+K20+L20</f>
        <v>0</v>
      </c>
      <c r="K20" s="229"/>
      <c r="L20" s="231"/>
      <c r="M20" s="228">
        <f t="shared" ref="M20" si="18">+N20+O20</f>
        <v>0</v>
      </c>
      <c r="N20" s="229"/>
      <c r="O20" s="230"/>
      <c r="P20" s="227">
        <f t="shared" ref="P20" si="19">+Q20+R20</f>
        <v>0</v>
      </c>
      <c r="Q20" s="229"/>
      <c r="R20" s="231"/>
      <c r="S20" s="228">
        <f t="shared" ref="S20" si="20">+T20+U20</f>
        <v>0</v>
      </c>
      <c r="T20" s="229"/>
      <c r="U20" s="231"/>
    </row>
    <row r="21" spans="2:21" ht="27" customHeight="1" thickBot="1" x14ac:dyDescent="0.25">
      <c r="B21" s="560" t="s">
        <v>1517</v>
      </c>
      <c r="C21" s="561"/>
      <c r="D21" s="396">
        <f t="shared" si="0"/>
        <v>0</v>
      </c>
      <c r="E21" s="421">
        <f t="shared" si="1"/>
        <v>0</v>
      </c>
      <c r="F21" s="422">
        <f t="shared" si="2"/>
        <v>0</v>
      </c>
      <c r="G21" s="423">
        <f t="shared" si="3"/>
        <v>0</v>
      </c>
      <c r="H21" s="424"/>
      <c r="I21" s="425"/>
      <c r="J21" s="422">
        <f t="shared" si="4"/>
        <v>0</v>
      </c>
      <c r="K21" s="424"/>
      <c r="L21" s="426"/>
      <c r="M21" s="423">
        <f t="shared" si="5"/>
        <v>0</v>
      </c>
      <c r="N21" s="424"/>
      <c r="O21" s="425"/>
      <c r="P21" s="422">
        <f t="shared" si="6"/>
        <v>0</v>
      </c>
      <c r="Q21" s="424"/>
      <c r="R21" s="426"/>
      <c r="S21" s="423">
        <f t="shared" si="7"/>
        <v>0</v>
      </c>
      <c r="T21" s="424"/>
      <c r="U21" s="426"/>
    </row>
    <row r="22" spans="2:21" ht="16.5" thickTop="1" x14ac:dyDescent="0.25">
      <c r="C22" s="114"/>
      <c r="E22" s="112"/>
      <c r="F22" s="112"/>
      <c r="G22" s="113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2:21" x14ac:dyDescent="0.2">
      <c r="B23" s="82" t="s">
        <v>596</v>
      </c>
    </row>
    <row r="24" spans="2:21" x14ac:dyDescent="0.2">
      <c r="B24" s="468"/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70"/>
    </row>
    <row r="25" spans="2:21" x14ac:dyDescent="0.2">
      <c r="B25" s="471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3"/>
    </row>
    <row r="26" spans="2:21" x14ac:dyDescent="0.2">
      <c r="B26" s="471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3"/>
    </row>
    <row r="27" spans="2:21" x14ac:dyDescent="0.2">
      <c r="B27" s="471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3"/>
    </row>
    <row r="28" spans="2:21" x14ac:dyDescent="0.2">
      <c r="B28" s="474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6"/>
    </row>
  </sheetData>
  <sheetProtection algorithmName="SHA-512" hashValue="9Je6Q789y9RxL4rr9aea+aDyIjGdLZwzidmnS/Wh6Yw7EV8m3nW9nhropqp2AtydXNg73mNQHNqZwdwLdWpskg==" saltValue="yMYTfhR26Gq4M7OnpMy18w==" spinCount="100000" sheet="1" objects="1" scenarios="1"/>
  <mergeCells count="21">
    <mergeCell ref="B8:C8"/>
    <mergeCell ref="B15:C15"/>
    <mergeCell ref="B17:C17"/>
    <mergeCell ref="B18:C18"/>
    <mergeCell ref="B19:C19"/>
    <mergeCell ref="B14:C14"/>
    <mergeCell ref="M3:U3"/>
    <mergeCell ref="B5:C6"/>
    <mergeCell ref="D5:F5"/>
    <mergeCell ref="G5:I5"/>
    <mergeCell ref="J5:L5"/>
    <mergeCell ref="M5:O5"/>
    <mergeCell ref="P5:R5"/>
    <mergeCell ref="S5:U5"/>
    <mergeCell ref="B24:U28"/>
    <mergeCell ref="B9:C9"/>
    <mergeCell ref="B10:C10"/>
    <mergeCell ref="B11:C11"/>
    <mergeCell ref="B13:C13"/>
    <mergeCell ref="B21:C21"/>
    <mergeCell ref="B20:C20"/>
  </mergeCells>
  <conditionalFormatting sqref="D12:F12">
    <cfRule type="cellIs" dxfId="38" priority="2" operator="equal">
      <formula>0</formula>
    </cfRule>
  </conditionalFormatting>
  <conditionalFormatting sqref="D18:G19 J18:J19 M18:M19 P18:P19 S18:S19 S21 P21 M21 J21 D21:G21">
    <cfRule type="cellIs" dxfId="37" priority="8" operator="equal">
      <formula>0</formula>
    </cfRule>
  </conditionalFormatting>
  <conditionalFormatting sqref="D8:G11 J8:J11 M8:M11 P8:P11 S8:S11">
    <cfRule type="cellIs" dxfId="36" priority="7" operator="equal">
      <formula>0</formula>
    </cfRule>
  </conditionalFormatting>
  <conditionalFormatting sqref="D7:U7">
    <cfRule type="cellIs" dxfId="35" priority="6" operator="equal">
      <formula>0</formula>
    </cfRule>
  </conditionalFormatting>
  <conditionalFormatting sqref="D17:G17 J13:J17 M13:M17 P13:P17 S13:S17 G13:G16">
    <cfRule type="cellIs" dxfId="34" priority="5" operator="equal">
      <formula>0</formula>
    </cfRule>
  </conditionalFormatting>
  <conditionalFormatting sqref="G12:U12">
    <cfRule type="cellIs" dxfId="33" priority="4" operator="equal">
      <formula>0</formula>
    </cfRule>
  </conditionalFormatting>
  <conditionalFormatting sqref="D13:F16">
    <cfRule type="cellIs" dxfId="32" priority="3" operator="equal">
      <formula>0</formula>
    </cfRule>
  </conditionalFormatting>
  <conditionalFormatting sqref="S20 P20 M20 J20 D20:G20">
    <cfRule type="cellIs" dxfId="31" priority="1" operator="equal">
      <formula>0</formula>
    </cfRule>
  </conditionalFormatting>
  <printOptions horizontalCentered="1" verticalCentered="1"/>
  <pageMargins left="0" right="0" top="0.55118110236220474" bottom="0.47244094488188981" header="0.31496062992125984" footer="0.19685039370078741"/>
  <pageSetup scale="83" fitToHeight="0" orientation="landscape" r:id="rId1"/>
  <headerFooter>
    <oddFooter>&amp;R&amp;"+,Negrita Cursiva"Académica Nocturna&amp;"+,Cursiva", página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16</vt:i4>
      </vt:variant>
    </vt:vector>
  </HeadingPairs>
  <TitlesOfParts>
    <vt:vector size="29" baseType="lpstr">
      <vt:lpstr>ubicacion (2)</vt:lpstr>
      <vt:lpstr>Códigos Portada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9_1</vt:lpstr>
      <vt:lpstr>CUADRO 9_2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9_1'!Área_de_impresión</vt:lpstr>
      <vt:lpstr>'CUADRO 9_2'!Área_de_impresión</vt:lpstr>
      <vt:lpstr>Portada!Área_de_impresión</vt:lpstr>
      <vt:lpstr>datos</vt:lpstr>
      <vt:lpstr>'CUADRO 8'!OLE_LINK2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Carolina Chaves Gonzalez</cp:lastModifiedBy>
  <cp:lastPrinted>2019-11-19T13:52:04Z</cp:lastPrinted>
  <dcterms:created xsi:type="dcterms:W3CDTF">2011-05-27T17:11:21Z</dcterms:created>
  <dcterms:modified xsi:type="dcterms:W3CDTF">2020-07-24T22:33:10Z</dcterms:modified>
</cp:coreProperties>
</file>